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785"/>
  </bookViews>
  <sheets>
    <sheet name="1.Образац БС-ДУДПФ-Актива" sheetId="4" r:id="rId1"/>
    <sheet name="1.1.Образац БС-ДУДПФ-Пасива" sheetId="5" r:id="rId2"/>
    <sheet name="2. Образац БУ-ДУДПФ" sheetId="6" r:id="rId3"/>
    <sheet name="3. Образац ОДГ-ДУДПФ" sheetId="9" r:id="rId4"/>
    <sheet name="4. Образац ПK-ДУДПФ" sheetId="7" r:id="rId5"/>
    <sheet name="5. Образац ТГ-ДУДПФ" sheetId="8" r:id="rId6"/>
    <sheet name="1.Образац У-К-ДУДПФ " sheetId="10" r:id="rId7"/>
    <sheet name="а.Образац 1. К-О-ДУ ДПФ " sheetId="11" r:id="rId8"/>
    <sheet name="б. Образац 2. К-Д-ДУДПФ" sheetId="12" r:id="rId9"/>
    <sheet name="2. Образац Н-ДУДПФ" sheetId="13" r:id="rId10"/>
    <sheet name="3.Образац П-ДУДПФ" sheetId="14" r:id="rId11"/>
  </sheets>
  <externalReferences>
    <externalReference r:id="rId12"/>
  </externalReferences>
  <definedNames>
    <definedName name="\p">#REF!</definedName>
    <definedName name="\z">#REF!</definedName>
    <definedName name="_Fill" hidden="1">#REF!</definedName>
    <definedName name="a">#REF!</definedName>
    <definedName name="aaaa">#REF!</definedName>
    <definedName name="datum_izrade">[1]Naslovni!$E$5</definedName>
    <definedName name="drustvo">[1]Naslovni!$B$5</definedName>
    <definedName name="period">[1]Naslovni!$E$7</definedName>
    <definedName name="_xlnm.Print_Titles" localSheetId="1">'1.1.Образац БС-ДУДПФ-Пасива'!$15:$16</definedName>
    <definedName name="_xlnm.Print_Titles" localSheetId="0">'1.Образац БС-ДУДПФ-Актива'!$27:$28</definedName>
    <definedName name="_xlnm.Print_Titles" localSheetId="2">'2. Образац БУ-ДУДПФ'!$16:$17</definedName>
    <definedName name="_xlnm.Print_Titles" localSheetId="4">'4. Образац ПK-ДУДПФ'!$25:$26</definedName>
    <definedName name="_xlnm.Print_Titles" localSheetId="5">'5. Образац ТГ-ДУДПФ'!$16:$17</definedName>
  </definedNames>
  <calcPr calcId="145621"/>
</workbook>
</file>

<file path=xl/calcChain.xml><?xml version="1.0" encoding="utf-8"?>
<calcChain xmlns="http://schemas.openxmlformats.org/spreadsheetml/2006/main">
  <c r="F38" i="9" l="1"/>
  <c r="E38" i="9"/>
  <c r="F31" i="9"/>
  <c r="E31" i="9"/>
  <c r="E44" i="9" l="1"/>
  <c r="E46" i="9" s="1"/>
  <c r="E49" i="9" s="1"/>
  <c r="F44" i="9"/>
  <c r="F46" i="9" s="1"/>
  <c r="F49" i="9" s="1"/>
  <c r="E48" i="9" l="1"/>
  <c r="F48" i="9"/>
  <c r="H53" i="8"/>
  <c r="G53" i="8"/>
  <c r="H48" i="8"/>
  <c r="G48" i="8"/>
  <c r="H40" i="8"/>
  <c r="G40" i="8"/>
  <c r="H33" i="8"/>
  <c r="G33" i="8"/>
  <c r="H24" i="8"/>
  <c r="H63" i="8" s="1"/>
  <c r="G24" i="8"/>
  <c r="H20" i="8"/>
  <c r="H62" i="8" s="1"/>
  <c r="G20" i="8"/>
  <c r="G62" i="8" s="1"/>
  <c r="G63" i="8" l="1"/>
  <c r="G65" i="8" s="1"/>
  <c r="G46" i="8"/>
  <c r="G61" i="8"/>
  <c r="H64" i="8"/>
  <c r="H45" i="8"/>
  <c r="H60" i="8"/>
  <c r="G45" i="8"/>
  <c r="G60" i="8"/>
  <c r="H46" i="8"/>
  <c r="H61" i="8"/>
  <c r="H65" i="8"/>
  <c r="G64" i="8"/>
  <c r="H31" i="8"/>
  <c r="G30" i="8"/>
  <c r="H30" i="8"/>
  <c r="G31" i="8"/>
  <c r="G69" i="8" l="1"/>
  <c r="H69" i="8"/>
  <c r="A50" i="7"/>
  <c r="H49" i="7"/>
  <c r="J49" i="7" s="1"/>
  <c r="H48" i="7"/>
  <c r="J48" i="7" s="1"/>
  <c r="H47" i="7"/>
  <c r="J47" i="7" s="1"/>
  <c r="H46" i="7"/>
  <c r="J46" i="7" s="1"/>
  <c r="H45" i="7"/>
  <c r="J45" i="7" s="1"/>
  <c r="H44" i="7"/>
  <c r="J44" i="7" s="1"/>
  <c r="H43" i="7"/>
  <c r="J43" i="7" s="1"/>
  <c r="A42" i="7"/>
  <c r="H41" i="7"/>
  <c r="J41" i="7" s="1"/>
  <c r="H40" i="7"/>
  <c r="J40" i="7" s="1"/>
  <c r="A39" i="7"/>
  <c r="H38" i="7"/>
  <c r="J38" i="7" s="1"/>
  <c r="H37" i="7"/>
  <c r="J37" i="7" s="1"/>
  <c r="H36" i="7"/>
  <c r="J36" i="7" s="1"/>
  <c r="H35" i="7"/>
  <c r="J35" i="7" s="1"/>
  <c r="H34" i="7"/>
  <c r="J34" i="7" s="1"/>
  <c r="H33" i="7"/>
  <c r="J33" i="7" s="1"/>
  <c r="H32" i="7"/>
  <c r="J32" i="7" s="1"/>
  <c r="I31" i="7"/>
  <c r="I39" i="7" s="1"/>
  <c r="I42" i="7" s="1"/>
  <c r="I50" i="7" s="1"/>
  <c r="G31" i="7"/>
  <c r="G39" i="7" s="1"/>
  <c r="G42" i="7" s="1"/>
  <c r="G50" i="7" s="1"/>
  <c r="F31" i="7"/>
  <c r="F39" i="7" s="1"/>
  <c r="F42" i="7" s="1"/>
  <c r="F50" i="7" s="1"/>
  <c r="E31" i="7"/>
  <c r="E39" i="7" s="1"/>
  <c r="E42" i="7" s="1"/>
  <c r="E50" i="7" s="1"/>
  <c r="D31" i="7"/>
  <c r="D39" i="7" s="1"/>
  <c r="D42" i="7" s="1"/>
  <c r="D50" i="7" s="1"/>
  <c r="C31" i="7"/>
  <c r="C39" i="7" s="1"/>
  <c r="C42" i="7" s="1"/>
  <c r="C50" i="7" s="1"/>
  <c r="A31" i="7"/>
  <c r="H30" i="7"/>
  <c r="J30" i="7" s="1"/>
  <c r="H29" i="7"/>
  <c r="J29" i="7" s="1"/>
  <c r="H28" i="7"/>
  <c r="A28" i="7"/>
  <c r="C22" i="7"/>
  <c r="H31" i="7" l="1"/>
  <c r="H39" i="7" s="1"/>
  <c r="H42" i="7" s="1"/>
  <c r="H50" i="7" s="1"/>
  <c r="J28" i="7"/>
  <c r="J31" i="7" s="1"/>
  <c r="J39" i="7" s="1"/>
  <c r="J42" i="7" s="1"/>
  <c r="J50" i="7" s="1"/>
  <c r="H102" i="6" l="1"/>
  <c r="G102" i="6"/>
  <c r="H92" i="6"/>
  <c r="G92" i="6"/>
  <c r="H78" i="6"/>
  <c r="G78" i="6"/>
  <c r="H67" i="6"/>
  <c r="G67" i="6"/>
  <c r="H58" i="6"/>
  <c r="G58" i="6"/>
  <c r="H51" i="6"/>
  <c r="G51" i="6"/>
  <c r="H42" i="6"/>
  <c r="G42" i="6"/>
  <c r="H38" i="6"/>
  <c r="G38" i="6"/>
  <c r="H25" i="6"/>
  <c r="G25" i="6"/>
  <c r="H21" i="6"/>
  <c r="G21" i="6"/>
  <c r="G35" i="6" l="1"/>
  <c r="G127" i="6" s="1"/>
  <c r="G89" i="6"/>
  <c r="G112" i="6"/>
  <c r="H35" i="6"/>
  <c r="H127" i="6" s="1"/>
  <c r="H89" i="6"/>
  <c r="H112" i="6"/>
  <c r="H20" i="6"/>
  <c r="H126" i="6" s="1"/>
  <c r="G90" i="6"/>
  <c r="G113" i="6"/>
  <c r="G20" i="6"/>
  <c r="H90" i="6"/>
  <c r="H113" i="6"/>
  <c r="G49" i="6" l="1"/>
  <c r="H48" i="6"/>
  <c r="H49" i="6"/>
  <c r="G48" i="6"/>
  <c r="G126" i="6"/>
  <c r="H65" i="6" l="1"/>
  <c r="G64" i="6"/>
  <c r="H64" i="6"/>
  <c r="G65" i="6"/>
  <c r="H117" i="6" l="1"/>
  <c r="H118" i="6"/>
  <c r="H125" i="6" s="1"/>
  <c r="G117" i="6"/>
  <c r="G118" i="6"/>
  <c r="G124" i="6" l="1"/>
  <c r="H124" i="6"/>
  <c r="G125" i="6"/>
  <c r="G20" i="5"/>
  <c r="H20" i="5"/>
  <c r="G30" i="5"/>
  <c r="H30" i="5"/>
  <c r="G37" i="5"/>
  <c r="H37" i="5"/>
  <c r="G41" i="5"/>
  <c r="H41" i="5"/>
  <c r="G44" i="5"/>
  <c r="H44" i="5"/>
  <c r="G54" i="5"/>
  <c r="H54" i="5"/>
  <c r="G63" i="5"/>
  <c r="H63" i="5"/>
  <c r="G68" i="5"/>
  <c r="H68" i="5"/>
  <c r="H62" i="5" l="1"/>
  <c r="H53" i="5" s="1"/>
  <c r="G62" i="5"/>
  <c r="G53" i="5" s="1"/>
  <c r="H19" i="5"/>
  <c r="G19" i="5"/>
  <c r="G82" i="5" l="1"/>
  <c r="G84" i="5" s="1"/>
  <c r="H82" i="5"/>
  <c r="H84" i="5" s="1"/>
  <c r="H32" i="4"/>
  <c r="I32" i="4"/>
  <c r="K32" i="4"/>
  <c r="J33" i="4"/>
  <c r="J34" i="4"/>
  <c r="J35" i="4"/>
  <c r="J36" i="4"/>
  <c r="J37" i="4"/>
  <c r="H38" i="4"/>
  <c r="I38" i="4"/>
  <c r="K38" i="4"/>
  <c r="J39" i="4"/>
  <c r="J40" i="4"/>
  <c r="J41" i="4"/>
  <c r="J42" i="4"/>
  <c r="J43" i="4"/>
  <c r="J44" i="4"/>
  <c r="H45" i="4"/>
  <c r="I45" i="4"/>
  <c r="K45" i="4"/>
  <c r="J46" i="4"/>
  <c r="J47" i="4"/>
  <c r="J48" i="4"/>
  <c r="J49" i="4"/>
  <c r="J50" i="4"/>
  <c r="H51" i="4"/>
  <c r="I51" i="4"/>
  <c r="K51" i="4"/>
  <c r="J52" i="4"/>
  <c r="J53" i="4"/>
  <c r="J54" i="4"/>
  <c r="J55" i="4"/>
  <c r="J56" i="4"/>
  <c r="J57" i="4"/>
  <c r="J58" i="4"/>
  <c r="J59" i="4"/>
  <c r="J60" i="4"/>
  <c r="H62" i="4"/>
  <c r="I62" i="4"/>
  <c r="K62" i="4"/>
  <c r="J63" i="4"/>
  <c r="J64" i="4"/>
  <c r="J65" i="4"/>
  <c r="J66" i="4"/>
  <c r="J67" i="4"/>
  <c r="J68" i="4"/>
  <c r="H70" i="4"/>
  <c r="I70" i="4"/>
  <c r="K70" i="4"/>
  <c r="J71" i="4"/>
  <c r="J72" i="4"/>
  <c r="J73" i="4"/>
  <c r="J74" i="4"/>
  <c r="J75" i="4"/>
  <c r="J76" i="4"/>
  <c r="H77" i="4"/>
  <c r="I77" i="4"/>
  <c r="K77" i="4"/>
  <c r="J78" i="4"/>
  <c r="J79" i="4"/>
  <c r="J80" i="4"/>
  <c r="J81" i="4"/>
  <c r="J82" i="4"/>
  <c r="J83" i="4"/>
  <c r="J84" i="4"/>
  <c r="J85" i="4"/>
  <c r="H86" i="4"/>
  <c r="I86" i="4"/>
  <c r="K86" i="4"/>
  <c r="J87" i="4"/>
  <c r="J88" i="4"/>
  <c r="J89" i="4"/>
  <c r="J90" i="4"/>
  <c r="J91" i="4"/>
  <c r="J93" i="4"/>
  <c r="J95" i="4"/>
  <c r="J70" i="4" l="1"/>
  <c r="J51" i="4"/>
  <c r="J45" i="4"/>
  <c r="J77" i="4"/>
  <c r="J38" i="4"/>
  <c r="J32" i="4"/>
  <c r="K31" i="4"/>
  <c r="J86" i="4"/>
  <c r="I69" i="4"/>
  <c r="I61" i="4" s="1"/>
  <c r="H69" i="4"/>
  <c r="H61" i="4" s="1"/>
  <c r="I31" i="4"/>
  <c r="K69" i="4"/>
  <c r="K61" i="4" s="1"/>
  <c r="J62" i="4"/>
  <c r="H31" i="4"/>
  <c r="J31" i="4" l="1"/>
  <c r="I92" i="4"/>
  <c r="I94" i="4" s="1"/>
  <c r="I96" i="4" s="1"/>
  <c r="H92" i="4"/>
  <c r="H94" i="4" s="1"/>
  <c r="J69" i="4"/>
  <c r="K92" i="4"/>
  <c r="K94" i="4" s="1"/>
  <c r="K96" i="4" s="1"/>
  <c r="J61" i="4"/>
  <c r="J92" i="4" l="1"/>
  <c r="H96" i="4"/>
  <c r="J96" i="4" s="1"/>
  <c r="J94" i="4"/>
</calcChain>
</file>

<file path=xl/sharedStrings.xml><?xml version="1.0" encoding="utf-8"?>
<sst xmlns="http://schemas.openxmlformats.org/spreadsheetml/2006/main" count="806" uniqueCount="608">
  <si>
    <t>066</t>
  </si>
  <si>
    <t>Е. УКУПНА АКТИВА (064 + 065)</t>
  </si>
  <si>
    <t>065</t>
  </si>
  <si>
    <t>Ђ. ВАНБИЛАНСНА АКТИВА</t>
  </si>
  <si>
    <t>880 до 888</t>
  </si>
  <si>
    <t>064</t>
  </si>
  <si>
    <t>Д. ПОСЛОВНА АКТИВА (062 + 063)</t>
  </si>
  <si>
    <t>063</t>
  </si>
  <si>
    <t>Г. ГУБИТАК ИЗНАД ВИСИНЕ КАПИТАЛА</t>
  </si>
  <si>
    <t>062</t>
  </si>
  <si>
    <t>В. ПОСЛОВНА СРЕДСТВА (001 + 031)</t>
  </si>
  <si>
    <t>061</t>
  </si>
  <si>
    <t>III - ОДЛОЖЕНА ПОРЕСКА СРЕДСТВА</t>
  </si>
  <si>
    <t>060</t>
  </si>
  <si>
    <t>5. Активна временска разграничења</t>
  </si>
  <si>
    <t>280 до 289, осим 288</t>
  </si>
  <si>
    <t>059</t>
  </si>
  <si>
    <t>4. Порез на додату вриједност</t>
  </si>
  <si>
    <t>270 до 279</t>
  </si>
  <si>
    <t>058</t>
  </si>
  <si>
    <t>б) Готовина</t>
  </si>
  <si>
    <t>241 до 249</t>
  </si>
  <si>
    <t>057</t>
  </si>
  <si>
    <t>а) Готовински еквиваленти - хартије од вриједности</t>
  </si>
  <si>
    <t>056</t>
  </si>
  <si>
    <t>3. Готовински еквиваленти и готовина (057 + 058)</t>
  </si>
  <si>
    <t>055</t>
  </si>
  <si>
    <t>ж) Остали краткорочни пласмани</t>
  </si>
  <si>
    <t>238, дио 239</t>
  </si>
  <si>
    <t>054</t>
  </si>
  <si>
    <t>е) Откупљене сопствене акције и откупљени сопствени удјели намијењени продаји или поништавању</t>
  </si>
  <si>
    <t>053</t>
  </si>
  <si>
    <t>ђ) Финансијска средства означена по фер вриједности кроз биланс успјеха</t>
  </si>
  <si>
    <t>236, дио 239</t>
  </si>
  <si>
    <t>052</t>
  </si>
  <si>
    <t xml:space="preserve"> д) Финансијска средства по фер вриједности кроз биланс успјеха намијењена трговању</t>
  </si>
  <si>
    <t>235, дио 239</t>
  </si>
  <si>
    <t>051</t>
  </si>
  <si>
    <t xml:space="preserve"> г) Дио дугорочних финансијских пласмана који доспијева за наплату у периоду до годину дана</t>
  </si>
  <si>
    <t>233, 234, дио 239</t>
  </si>
  <si>
    <t>050</t>
  </si>
  <si>
    <t xml:space="preserve"> в) Краткорочни кредити у иностранству</t>
  </si>
  <si>
    <t>232, дио 239</t>
  </si>
  <si>
    <t>049</t>
  </si>
  <si>
    <t>б) Краткорочни кредити у земљи</t>
  </si>
  <si>
    <t>231, дио 239</t>
  </si>
  <si>
    <t>048</t>
  </si>
  <si>
    <t>а) Краткорочни кредити повезаним правним лицима</t>
  </si>
  <si>
    <t>230, дио 239</t>
  </si>
  <si>
    <t>047</t>
  </si>
  <si>
    <t xml:space="preserve"> 2. Краткорочни финансијски пласмани (048 до 055)</t>
  </si>
  <si>
    <t>046</t>
  </si>
  <si>
    <t>ђ) Друга краткорочна потраживања</t>
  </si>
  <si>
    <t>220 до 229</t>
  </si>
  <si>
    <t>045</t>
  </si>
  <si>
    <t>д) Потраживања из специфичних послова</t>
  </si>
  <si>
    <t>210 до 219</t>
  </si>
  <si>
    <t>044</t>
  </si>
  <si>
    <t xml:space="preserve"> г) Сумњива и спорна потраживања</t>
  </si>
  <si>
    <t>208, дио 209</t>
  </si>
  <si>
    <t>043</t>
  </si>
  <si>
    <t xml:space="preserve"> в) Купци из иностранства</t>
  </si>
  <si>
    <t>204, дио 209</t>
  </si>
  <si>
    <t>042</t>
  </si>
  <si>
    <t>б) Купци у земљи</t>
  </si>
  <si>
    <t>201, 202, 203, дио 209</t>
  </si>
  <si>
    <t>041</t>
  </si>
  <si>
    <t>200, дио 209</t>
  </si>
  <si>
    <t>040</t>
  </si>
  <si>
    <t xml:space="preserve"> 1. Краткорочна потраживања (041 до 046)</t>
  </si>
  <si>
    <t>20, 21, 22</t>
  </si>
  <si>
    <t>039</t>
  </si>
  <si>
    <t>II - КРАТКОРОЧНА ПОТРАЖИВАЊА, КРАТКОРОЧНИ ПЛАСМАНИ И ГОТОВИНА (040 + 047 + 056 + 059 + 060)</t>
  </si>
  <si>
    <t>038</t>
  </si>
  <si>
    <t xml:space="preserve"> 6. Дати аванси</t>
  </si>
  <si>
    <t>150 до 159</t>
  </si>
  <si>
    <t>037</t>
  </si>
  <si>
    <t>5. Стална средства и средства обустављеног пословања намијењена продаји</t>
  </si>
  <si>
    <t>140 до 149</t>
  </si>
  <si>
    <t>036</t>
  </si>
  <si>
    <t>4. Залихе робе</t>
  </si>
  <si>
    <t>130 до 139</t>
  </si>
  <si>
    <t>035</t>
  </si>
  <si>
    <t>3. Залихе готових производа</t>
  </si>
  <si>
    <t>120 до 129</t>
  </si>
  <si>
    <t>034</t>
  </si>
  <si>
    <t>2. Залихе недовршене производње, полупроизвода и недовршених услуга</t>
  </si>
  <si>
    <t>110 до 119</t>
  </si>
  <si>
    <t>033</t>
  </si>
  <si>
    <t>1. Залихе материјала</t>
  </si>
  <si>
    <t>100 до 109</t>
  </si>
  <si>
    <t>032</t>
  </si>
  <si>
    <t>I - ЗАЛИХЕ, СТАЛНА СРЕДСТВА И СРЕДСТВА ОБУСТАВЉЕНОГ ПОСЛОВАЊА НАМИЈЕЊЕНА ПРОДАЈИ (033 до 038)</t>
  </si>
  <si>
    <t>10 до 15</t>
  </si>
  <si>
    <t>031</t>
  </si>
  <si>
    <t>Б. ТЕКУЋА СРЕДСТВА (032 + 039 + 061)</t>
  </si>
  <si>
    <t>030</t>
  </si>
  <si>
    <t>В - ОДЛОЖЕНА ПОРЕСКА СРЕДСТВА</t>
  </si>
  <si>
    <t>029</t>
  </si>
  <si>
    <t>8. Остали дугорочни финансијски пласмани</t>
  </si>
  <si>
    <t>048, дио 049</t>
  </si>
  <si>
    <t>028</t>
  </si>
  <si>
    <t>7. Финансијска средства која се држе до рока доспијећа</t>
  </si>
  <si>
    <t>046, дио 049</t>
  </si>
  <si>
    <t>027</t>
  </si>
  <si>
    <t>6. Финансијска средства расположива за продају</t>
  </si>
  <si>
    <t>045, дио 049</t>
  </si>
  <si>
    <t>026</t>
  </si>
  <si>
    <t>5. Дугорочни кредити у иностранству</t>
  </si>
  <si>
    <t>044, дио 049</t>
  </si>
  <si>
    <t>025</t>
  </si>
  <si>
    <t>4. Дугорочни кредити у земљи</t>
  </si>
  <si>
    <t>043, дио 049</t>
  </si>
  <si>
    <t>024</t>
  </si>
  <si>
    <t>3. Дугорочни кредити повезаним правним лицима</t>
  </si>
  <si>
    <t>042, дио 049</t>
  </si>
  <si>
    <t>023</t>
  </si>
  <si>
    <t>2. Учешће у капиталу других правних лица</t>
  </si>
  <si>
    <t>041, дио 049</t>
  </si>
  <si>
    <t>022</t>
  </si>
  <si>
    <t>1. Учешће у капиталу зависних правних лица</t>
  </si>
  <si>
    <t>040, дио 049</t>
  </si>
  <si>
    <t>021</t>
  </si>
  <si>
    <t>IV - ДУГОРОЧНИ ФИНАНСИЈСКИ ПЛАСМАНИ (022 до 029)</t>
  </si>
  <si>
    <t>04</t>
  </si>
  <si>
    <t>020</t>
  </si>
  <si>
    <t>5. Аванси и биолошка средства и средства културе у припреми</t>
  </si>
  <si>
    <t>037, 038, дио 039</t>
  </si>
  <si>
    <t>019</t>
  </si>
  <si>
    <t>4. Средства културе</t>
  </si>
  <si>
    <t>033, дио 039</t>
  </si>
  <si>
    <t>018</t>
  </si>
  <si>
    <t>3. Основно стадо</t>
  </si>
  <si>
    <t>032, дио 039</t>
  </si>
  <si>
    <t>017</t>
  </si>
  <si>
    <t>2. Вишегодишњи засади</t>
  </si>
  <si>
    <t>031, дио 039</t>
  </si>
  <si>
    <t>016</t>
  </si>
  <si>
    <t>1. Шуме</t>
  </si>
  <si>
    <t>030, дио 039</t>
  </si>
  <si>
    <t>015</t>
  </si>
  <si>
    <t>III - БИОЛОШКА СРЕДСТВА И СРЕДСТВА КУЛТУРЕ (016 до 020)</t>
  </si>
  <si>
    <t>03</t>
  </si>
  <si>
    <t>014</t>
  </si>
  <si>
    <t>6. Аванси и некретнине, постројења, опрема и инвестиционе некретнине у припреми</t>
  </si>
  <si>
    <t>027, 028, дио 029</t>
  </si>
  <si>
    <t>013</t>
  </si>
  <si>
    <t>5. Улагање на туђим некретнинама, постројењима и опреми</t>
  </si>
  <si>
    <t>024, дио 029</t>
  </si>
  <si>
    <t>012</t>
  </si>
  <si>
    <t>4. Инвестиционе некретнине</t>
  </si>
  <si>
    <t>023, дио 029</t>
  </si>
  <si>
    <t>011</t>
  </si>
  <si>
    <t>3. Постројења и опрема</t>
  </si>
  <si>
    <t>022, дио 029</t>
  </si>
  <si>
    <t>010</t>
  </si>
  <si>
    <t>2. Грађевински објекти</t>
  </si>
  <si>
    <t>021, дио 029</t>
  </si>
  <si>
    <t>009</t>
  </si>
  <si>
    <t>1. Земљиште</t>
  </si>
  <si>
    <t>020, дио 029</t>
  </si>
  <si>
    <t>008</t>
  </si>
  <si>
    <t>II - НЕКРЕТНИНЕ, ПОСТРОЈЕЊА, ОПРЕМА И ИНВЕСТИЦИОНЕ НЕКРЕТНИНЕ (009 до 014)</t>
  </si>
  <si>
    <t>02</t>
  </si>
  <si>
    <t>007</t>
  </si>
  <si>
    <t>5. Аванси и нематеријална средства у припреми</t>
  </si>
  <si>
    <t>015, 016, дио 019</t>
  </si>
  <si>
    <t>006</t>
  </si>
  <si>
    <t>4. Остала нематеријална средства</t>
  </si>
  <si>
    <t>014, дио 019</t>
  </si>
  <si>
    <t>005</t>
  </si>
  <si>
    <t>3. Goodwill</t>
  </si>
  <si>
    <t>012, дио 019</t>
  </si>
  <si>
    <t>004</t>
  </si>
  <si>
    <t>2. Концесије, патенти, лиценце и остала права</t>
  </si>
  <si>
    <t>011, дио 019</t>
  </si>
  <si>
    <t>003</t>
  </si>
  <si>
    <t>1. Улагања у развој</t>
  </si>
  <si>
    <t>010, дио 019</t>
  </si>
  <si>
    <t>002</t>
  </si>
  <si>
    <t>I - НЕМАТЕРИЈАЛНА СРЕДСТВА (003 до 007)</t>
  </si>
  <si>
    <t>01</t>
  </si>
  <si>
    <t>001</t>
  </si>
  <si>
    <t>А. СТАЛНА СРЕДСТВА (002 + 008 + 015 + 021 + 030)</t>
  </si>
  <si>
    <t>skip</t>
  </si>
  <si>
    <t>АКТИВА</t>
  </si>
  <si>
    <t>Нето (4-5)</t>
  </si>
  <si>
    <t>Исправка вриједности</t>
  </si>
  <si>
    <t>Бруто</t>
  </si>
  <si>
    <t>Износ на дан биланса претходне године (почетно стање)</t>
  </si>
  <si>
    <t>Износ на дан биланса текуће године</t>
  </si>
  <si>
    <t>Ознака за АОП</t>
  </si>
  <si>
    <t>ПОЗИЦИЈА</t>
  </si>
  <si>
    <t>Група рачуна, рачун</t>
  </si>
  <si>
    <t>- у конвертибилним маркама -</t>
  </si>
  <si>
    <t>(Извјештај о финансијском положају)</t>
  </si>
  <si>
    <t>Саставио:</t>
  </si>
  <si>
    <t>Стање на дан:</t>
  </si>
  <si>
    <t>Образац:</t>
  </si>
  <si>
    <t>Ђ. УКУПНА ПАСИВА (164 + 165)</t>
  </si>
  <si>
    <t>Д. ВАНБИЛАНСНА ПАСИВА</t>
  </si>
  <si>
    <t>890 до 898</t>
  </si>
  <si>
    <t>Г. ПОСЛОВНА ПАСИВА (101 + 126 + 135)</t>
  </si>
  <si>
    <t>10. Одложене пореске обавезе</t>
  </si>
  <si>
    <t>9. Пасивна временска разграничења и краткорочна резервисања</t>
  </si>
  <si>
    <t>49, осим 495</t>
  </si>
  <si>
    <t>8. Обавезе за порез на добитак</t>
  </si>
  <si>
    <t>7. Обавезе за остале порезе, доприносе и друге дажбине</t>
  </si>
  <si>
    <t>48, осим 481</t>
  </si>
  <si>
    <t>6. Порез на додату вриједност</t>
  </si>
  <si>
    <t>470 до 479</t>
  </si>
  <si>
    <t>5. Друге обавезе</t>
  </si>
  <si>
    <t>460 до 469</t>
  </si>
  <si>
    <t>4. Обавезе за зараде и накнаде зарада</t>
  </si>
  <si>
    <t>450 до 458</t>
  </si>
  <si>
    <t>3. Обавезе из специфичних послова</t>
  </si>
  <si>
    <t>440 до 449</t>
  </si>
  <si>
    <t>д) Остале обавезе из пословања</t>
  </si>
  <si>
    <t>г) Добављачи из иностранства</t>
  </si>
  <si>
    <t>в) Добављачи у земљи</t>
  </si>
  <si>
    <t>432, 433, 434</t>
  </si>
  <si>
    <t>б) Добављачи - повезана правна лица</t>
  </si>
  <si>
    <t>а) Примљени аванси, депозити и кауције</t>
  </si>
  <si>
    <t>2. Обавезе из пословања (151 до 155)</t>
  </si>
  <si>
    <t>г) Остале краткорочне финансијске обавезе</t>
  </si>
  <si>
    <t>в) Краткорочне обавезе по фер вриједности кроз биланс успјеха</t>
  </si>
  <si>
    <t>б) Дио дугорочних финансијских обавеза који за плаћање доспијева у периоду до једне године</t>
  </si>
  <si>
    <t>424 и 425</t>
  </si>
  <si>
    <t>а) Краткорочни кредити и обавезе по емитованим краткорочним хартијама од вриједности</t>
  </si>
  <si>
    <t>420 до 423</t>
  </si>
  <si>
    <t>1. Краткорочне финансијске обавезе (146 до 149)</t>
  </si>
  <si>
    <t>II - КРАТКОРОЧНЕ ОБАВЕЗЕ (145 + 150 + 156 + 157 + 158 + 159 + 160 + 161 + 162 + 163)</t>
  </si>
  <si>
    <t>42 до 49</t>
  </si>
  <si>
    <t>7. Остале дугорочне обавезе</t>
  </si>
  <si>
    <t>6. Дугорочне обавезе по фер вриједности кроз биланс успјеха</t>
  </si>
  <si>
    <t>5. Дугорочне обавезе по финансијском лизингу</t>
  </si>
  <si>
    <t>415 и 416</t>
  </si>
  <si>
    <t>4. Дугорочни кредити</t>
  </si>
  <si>
    <t>413 и 414</t>
  </si>
  <si>
    <t>3. Обавезе по емитованим дугорочним хартијама од вриједности</t>
  </si>
  <si>
    <t>2. Обавезе према повезаним правним лицима</t>
  </si>
  <si>
    <t>1. Обавезе које се могу конвертовати у капитал</t>
  </si>
  <si>
    <t>I - ДУГОРОЧНЕ ОБАВЕЗЕ (137 до 143)</t>
  </si>
  <si>
    <t>В. ОБАВЕЗЕ (136 + 144)</t>
  </si>
  <si>
    <t>8. Остала дугорочна резервисања</t>
  </si>
  <si>
    <t>7. Разграничени приходи и примљене донације</t>
  </si>
  <si>
    <t>6. Одложене пореске обавезе</t>
  </si>
  <si>
    <t>5. Резервисања за накнаде и бенефиције запослених</t>
  </si>
  <si>
    <t>4. Резервисања за трошкове реструктурисања</t>
  </si>
  <si>
    <t>3. Резервисања за задржане кауције и депозите</t>
  </si>
  <si>
    <t>2. Резервисања за трошкове обнављања природних богатстава</t>
  </si>
  <si>
    <t>1. Резервисања за трошкове у гарантном року</t>
  </si>
  <si>
    <t>Б. РЕЗЕРВИСАЊА, ОДЛОЖЕНЕ ПОРЕСКЕ ОБАВЕЗЕ И РАЗГРАНИЧЕНИ ПРИХОДИ (127 до 134)</t>
  </si>
  <si>
    <t>2. Губитак текуће године</t>
  </si>
  <si>
    <t>1. Губитак ранијих година</t>
  </si>
  <si>
    <t>X - ГУБИТАК ДО ВИСИНЕ КАПИТАЛА (124 + 125)</t>
  </si>
  <si>
    <t>3. Нето приход од самосталне дјелатности</t>
  </si>
  <si>
    <t>2. Нераспоређени добитак текуће године/Нераспоређени вишак прихода над расходима текуће године</t>
  </si>
  <si>
    <t>341 или 343</t>
  </si>
  <si>
    <t>1. Нераспоређени добитак ранијих година/Нераспоређени вишак прихода над расходима ранијих година</t>
  </si>
  <si>
    <t>340 или 342</t>
  </si>
  <si>
    <t>IX - НЕРАСПОРЕЂЕНИ ДОБИТАК (120 до 122)</t>
  </si>
  <si>
    <t>VIII - НЕРЕАЛИЗОВАНИ ГУБИЦИ ПО ОСНОВУ ФИНАНСИЈСКИХ СРЕДСТАВА РАСПОЛОЖИВИХ ЗА ПРОДАЈУ</t>
  </si>
  <si>
    <t>VII - НЕРЕАЛИЗОВАНИ ДОБИЦИ ПО ОСНОВУ ФИНАНСИЈСКИХ СРЕДСТАВА РАСПОЛОЖИВИХ ЗА ПРОДАЈУ</t>
  </si>
  <si>
    <t>VI - РЕВАЛОРИЗАЦИОНЕ РЕЗЕРВЕ</t>
  </si>
  <si>
    <t>330, 331, 334</t>
  </si>
  <si>
    <t>3. Остале резерве</t>
  </si>
  <si>
    <t>2. Статутарне резерве</t>
  </si>
  <si>
    <t>1. Законске резерве</t>
  </si>
  <si>
    <t>V - РЕЗЕРВЕ (113 до 115)</t>
  </si>
  <si>
    <t>дио 32</t>
  </si>
  <si>
    <t>IV- ЕМИСИОНИ ГУБИТАК</t>
  </si>
  <si>
    <t xml:space="preserve">III - ЕМИСИОНА ПРЕМИЈА </t>
  </si>
  <si>
    <t>II - УПИСАНИ НЕУПЛАЋЕНИ КАПИТАЛ</t>
  </si>
  <si>
    <t>6. Остали основни капитал</t>
  </si>
  <si>
    <t>5. Државни капитал</t>
  </si>
  <si>
    <t>4. Улози</t>
  </si>
  <si>
    <t>3. Задружни удјели</t>
  </si>
  <si>
    <t>2. Удјели друштва са ограниченом одговорношћу</t>
  </si>
  <si>
    <t>1. Акцијски капитал</t>
  </si>
  <si>
    <t>I - ОСНОВНИ КАПИТАЛ (103 до 108)</t>
  </si>
  <si>
    <t>А. КАПИТАЛ (102 - 109+110 - 111 +112 + 116+117 - 118+119 - 123)</t>
  </si>
  <si>
    <t>ПАСИВА</t>
  </si>
  <si>
    <t>(Извјештај о укупном резултату у периоду)</t>
  </si>
  <si>
    <t>Износ</t>
  </si>
  <si>
    <t>Текућа година</t>
  </si>
  <si>
    <t>Претходна година</t>
  </si>
  <si>
    <t>А. ПОСЛОВНИ ПРИХОДИ И РАСХОДИ</t>
  </si>
  <si>
    <t>I - ПОСЛОВНИ ПРИХОДИ (202 + 206 + 210 + 211 - 212 + 213 - 214 + 215)</t>
  </si>
  <si>
    <t>1. Приходи од продаје робе (203 до 205)</t>
  </si>
  <si>
    <t>а) Приходи од продаје робе повезаним правним лицима</t>
  </si>
  <si>
    <t>601, 602, 603</t>
  </si>
  <si>
    <t>б) Приходи од продаје робе на домаћем тржишту</t>
  </si>
  <si>
    <t>в) Приходи од продаје робе на иностраном тржишту</t>
  </si>
  <si>
    <t>2. Приходи од продаје учинака (207 до 209)</t>
  </si>
  <si>
    <t>а) Приходи од продаје учинака повезаним правним лицима</t>
  </si>
  <si>
    <t>611, 612, 613</t>
  </si>
  <si>
    <t>б) Приходи од продаје учинака на домаћем тржишту</t>
  </si>
  <si>
    <t>в) Приходи од продаје учинака на иностраном тржишту</t>
  </si>
  <si>
    <t>3. Приходи од активирања или потрошње робе и учинака</t>
  </si>
  <si>
    <t>4. Повећење вриједности залиха учинака</t>
  </si>
  <si>
    <t>5. Смањење вриједности залиха учинака</t>
  </si>
  <si>
    <t>640, 641</t>
  </si>
  <si>
    <t>6. Повећење вриједности инвестиционих некретнина и биолошких средстава која се не амортизују</t>
  </si>
  <si>
    <t>642, 643</t>
  </si>
  <si>
    <t>7. Смањење вриједности инвестиционих некретнина и биолошких средстава која се не амортизују</t>
  </si>
  <si>
    <t>650 до 659</t>
  </si>
  <si>
    <t>8. Остали пословни приходи</t>
  </si>
  <si>
    <t>II - ПОСЛОВНИ РАСХОДИ (217 + 218 + 219 + 222 + 223 + 226 + 227 + 228)</t>
  </si>
  <si>
    <t>500 до 502</t>
  </si>
  <si>
    <t>1. Набавна вриједност продате робе</t>
  </si>
  <si>
    <t>510 до 513</t>
  </si>
  <si>
    <t>2. Трошкови материјала</t>
  </si>
  <si>
    <t>3. Трошкови зарада, накнада зарада и осталих личних расхода (220 + 221)</t>
  </si>
  <si>
    <t>520 до 523</t>
  </si>
  <si>
    <t>а) Трошкови бруто зарада и бруто накнада зарада</t>
  </si>
  <si>
    <t>524 до 529</t>
  </si>
  <si>
    <t>б) Остали лични расходи</t>
  </si>
  <si>
    <t>530 до 539</t>
  </si>
  <si>
    <t>4. Трошкови производних услуга</t>
  </si>
  <si>
    <t>5. Трошкови амортизације и резервисања (224 + 225)</t>
  </si>
  <si>
    <t>а) Трошкови амортизације</t>
  </si>
  <si>
    <t>б) Трошкови резервисања</t>
  </si>
  <si>
    <t>55, осим 555 и 556</t>
  </si>
  <si>
    <t>6. Нематеријални трошкови (без пореза и доприноса)</t>
  </si>
  <si>
    <t>7. Трошкови пореза</t>
  </si>
  <si>
    <t>8. Трошкови доприноса</t>
  </si>
  <si>
    <t>Б. ПОСЛОВНИ ДОБИТАК (201 - 216)</t>
  </si>
  <si>
    <t>В. ПОСЛОВНИ ГУБИТАК (216 - 201)</t>
  </si>
  <si>
    <t>Г. ФИНАНСИЈСКИ ПРИХОДИ И РАСХОДИ</t>
  </si>
  <si>
    <t>I - ФИНАНСИЈСКИ ПРИХОДИ (232 до 237)</t>
  </si>
  <si>
    <t>1. Финансијски приходи од повезаних правних лица</t>
  </si>
  <si>
    <t xml:space="preserve"> 2. Приходи од камата</t>
  </si>
  <si>
    <t xml:space="preserve">  3. Позитивне курсне разлике</t>
  </si>
  <si>
    <t xml:space="preserve">   4. Приходи од ефеката валутне клаузуле</t>
  </si>
  <si>
    <t>5. Приходи од учешћа у добитку заједничких улагања</t>
  </si>
  <si>
    <t>6. Остали финансијски приходи</t>
  </si>
  <si>
    <t>II - ФИНАНСИЈСКИ РАСХОДИ (239 до 243)</t>
  </si>
  <si>
    <t>1. Финансијски расходи по основу односа повезаних правних лица</t>
  </si>
  <si>
    <t>2. Расходи камата</t>
  </si>
  <si>
    <t>3. Негативне курсне разлике</t>
  </si>
  <si>
    <t>4. Расходи по основу валутне клаузуле</t>
  </si>
  <si>
    <t>5. Остали финансијски расходи</t>
  </si>
  <si>
    <t>Д. ДОБИТАК РЕДОВНЕ АКТИВНОСТИ (229 + 231 - 238) или (231 - 238 - 230)</t>
  </si>
  <si>
    <t>Ђ. ГУБИТАК РЕДОВНЕ АКТИВНОСТИ (230 + 238 - 231) или (238 - 229 - 231)</t>
  </si>
  <si>
    <t>Е. ОСТАЛИ ПРИХОДИ И РАСХОДИ</t>
  </si>
  <si>
    <t>I - ОСТАЛИ ПРИХОДИ (247 до 256)</t>
  </si>
  <si>
    <t>1. Добици по основу продаје нематеријалних средстава, некретнина, постројења и опреме</t>
  </si>
  <si>
    <t xml:space="preserve"> 2. Добици по основу продаје инвестиционих некретнина</t>
  </si>
  <si>
    <t>3. Добици по основу продаје биолошких средстава</t>
  </si>
  <si>
    <t>4. Добици по основу продаје средстава обустављеног пословања</t>
  </si>
  <si>
    <t xml:space="preserve"> 5. Добици по основу продаје учешћа у капиталу и ХОВ</t>
  </si>
  <si>
    <t>6. Добици по основу продаје материјала</t>
  </si>
  <si>
    <t>7. Вишкови, изузимајући вишкове залиха учинака</t>
  </si>
  <si>
    <t>8. Наплаћена отписана потраживања</t>
  </si>
  <si>
    <t>9. Приходи по основу уговорене заштите од ризика, који не испуњавају услове да се искажу у оквиру ревалоризационих резерви</t>
  </si>
  <si>
    <t>10. Приходи од смањења обавеза, укидања неискоришћених дугорочних резервисања и остали непоменути приходи</t>
  </si>
  <si>
    <t xml:space="preserve"> II - ОСТАЛИ РАСХОДИ (258 до 267)</t>
  </si>
  <si>
    <t>1. Губици по основу продаје и расходовања нематеријалних средстава, некретнина, постројења и опреме</t>
  </si>
  <si>
    <t>2. Губици по основу продаје и расходовања инвестиционих некретнина</t>
  </si>
  <si>
    <t>3. Губици по основу продаје и расходовања биолошких средстава</t>
  </si>
  <si>
    <t>4. Губици по основу продаје средстава обустављеног пословања</t>
  </si>
  <si>
    <t>5. Губици по основу продаје учешћа у капиталу и ХОВ</t>
  </si>
  <si>
    <t>6. Губици по основу продатог материјала</t>
  </si>
  <si>
    <t>7. Мањкови, изузимајући мањкове залиха учинака</t>
  </si>
  <si>
    <t>8. Расходи по основу заштите од ризика који не испуњавају услове да се искажу у оквиру ревалоризационих резерви</t>
  </si>
  <si>
    <t>9. Расходи по основу исправке вриједности и отписа потраживања</t>
  </si>
  <si>
    <t>10. Расходи по основу расходовања залиха материјала и робе и остали расходи</t>
  </si>
  <si>
    <t xml:space="preserve"> Ж. ДОБИТАК ПО ОСНОВУ ОСТАЛИХ ПРИХОДА И РАСХОДА (246 - 257)</t>
  </si>
  <si>
    <t>З. ГУБИТАК ПО ОСНОВУ ОСТАЛИХ ПРИХОДА И РАСХОДА (257 - 246)</t>
  </si>
  <si>
    <t>И. ПРИХОДИ И РАСХОДИ ОД УСКЛАЂИВАЊА ВРИЈЕДНОСТИ ИМОВИНЕ</t>
  </si>
  <si>
    <t>I - ПРИХОДИ ОД УСКЛАЂИВАЊА ВРИЈЕДНОСТИ ИМОВИНЕ (271 до 279)</t>
  </si>
  <si>
    <t>1. Приходи од усклађивања вриједности нематеријалних средстава</t>
  </si>
  <si>
    <t>2. Приходи од усклађивања вриједности некретнина, постројења и опреме</t>
  </si>
  <si>
    <t>3. Приходи од усклађивања вриједности инвестиционих некретнина за које се обрачунава амортизација</t>
  </si>
  <si>
    <t>4. Приходи од усклађивања вриједности биолошких средстава за које се обрачунава амортизација</t>
  </si>
  <si>
    <t>5. Приходи од усклађивања вриједности дугорочних финансијских пласмана и финансијских средстава расположивих за продају</t>
  </si>
  <si>
    <t>6. Приходи од усклађивања вриједности залиха материјала и робе</t>
  </si>
  <si>
    <t>7. Приходи од усклађивања вриједности краткорочних финансијских пласмана</t>
  </si>
  <si>
    <t>8. Приходи од усклађивања вриједности капитала (негативни Goodwill)</t>
  </si>
  <si>
    <t>9. Приходи од усклађивања вриједности остале имовине</t>
  </si>
  <si>
    <t>II - РАСХОДИ ОД УСКЛАЂИВАЊА ВРИЈЕДНОСТИ ИМОВИНЕ (281 до 289)</t>
  </si>
  <si>
    <t>1. Обезврјеђење нематеријалних средстава</t>
  </si>
  <si>
    <t>2. Обезврјеђење некретнина, постројења и опреме</t>
  </si>
  <si>
    <t>3. Обезврјеђење инвестиционих некретнина за које се обрачунава амортизација</t>
  </si>
  <si>
    <t>4. Обезврјеђење биолошких средстава за која се обрачунава амортизација</t>
  </si>
  <si>
    <t>5. Обезврјеђење дугорочних финансијских пласмана и финансијских средстава расположивих за продају</t>
  </si>
  <si>
    <t>6. Обезврјеђење залиха материјала и робе</t>
  </si>
  <si>
    <t>7. Обезврјеђење краткорочних финансијских пласмана</t>
  </si>
  <si>
    <t>8. Обезвређење потраживања примјеном индиректне методе утврђивања отписа потраживања</t>
  </si>
  <si>
    <t>9. Обезврјеђење остале имовине</t>
  </si>
  <si>
    <t>Ј. ДОБИТАК ПО ОСНОВУ УСКЛАЂИВАЊА ВРИЈЕДНОСТИ ИМОВИНЕ (270 - 280)</t>
  </si>
  <si>
    <t>К. ГУБИТАК ПО ОСНОВУ УСКЛАЂИВАЊА ВРИЈЕДНОСТИ ИМОВИНЕ (280 - 270)</t>
  </si>
  <si>
    <t>690, 691</t>
  </si>
  <si>
    <t>Л. ПРИХОДИ ПО ОСНОВУ ПРОМЈЕНЕ РАЧУНОВОДСТВЕНИХ ПОЛИТИКА И ИСПРАВКЕ ГРЕШАКА ИЗ РАНИЈИХ ГОДИНА</t>
  </si>
  <si>
    <t>590, 591</t>
  </si>
  <si>
    <t>Љ. РАСХОДИ ПО ОСНОВУ ПРОМЈЕНЕ РАЧУНОВОДСТВЕНИХ ПОЛИТИКА И ИСПРАВКЕ ГРЕШАКА ИЗ РАНИЈИХ ГОДИНА</t>
  </si>
  <si>
    <t>М. ДОБИТАК И ГУБИТАК ПРИЈЕ ОПОРЕЗИВАЊА</t>
  </si>
  <si>
    <t>1. Добитак прије опорезивања (244 + 268 + 290 + 292 - 293 - 245 - 269 - 291)</t>
  </si>
  <si>
    <t xml:space="preserve">  2. Губитак прије опорезивања (245 + 269 + 291 + 293 - 292 - 244 - 268 - 290)</t>
  </si>
  <si>
    <t>Н. ТЕКУЋИ И ОДЛОЖЕНИ ПОРЕЗ НА ДОБИТ</t>
  </si>
  <si>
    <t>1. Порески расходи периода</t>
  </si>
  <si>
    <t>2. Одложени порески расходи периода</t>
  </si>
  <si>
    <t xml:space="preserve"> 3. Одложени порески приходи периода</t>
  </si>
  <si>
    <t>Њ. НЕТО ДОБИТАК И НЕТО ГУБИТАК ПЕРИОДА</t>
  </si>
  <si>
    <t>1. Нето добитак текуће године (294 - 295 - 296 - 297 + 298)</t>
  </si>
  <si>
    <t>2. Нето губитак текуће године (295 - 294 + 296 + 297 - 298)</t>
  </si>
  <si>
    <t>УКУПНИ ПРИХОДИ (201 + 231 + 246 + 270 + 292)</t>
  </si>
  <si>
    <t>УКУПНИ РАСХОДИ (216 + 238 + 257 + 280 + 293)</t>
  </si>
  <si>
    <t>О. МЕЂУДИВИДЕНДЕ И ДРУГИ ВИДОВИ РАСПОДЈЕЛЕ ДОБИТКА У ТОКУ ПЕРИОДА</t>
  </si>
  <si>
    <t>Дио нето добитка/губитка који припада већинским власницима</t>
  </si>
  <si>
    <t>Дио нето добитка/губитка који припада мањинским власницима</t>
  </si>
  <si>
    <t>Обична зарада по акцији</t>
  </si>
  <si>
    <t>Разријеђена зарада по акцији</t>
  </si>
  <si>
    <t>Просјечан број запослених по основу часова рада</t>
  </si>
  <si>
    <t>Просјечан број запослених по основу стања на крају мјесеца</t>
  </si>
  <si>
    <t>Врста промјене у капиталу</t>
  </si>
  <si>
    <t>Дио капитала који припада власницима матичног привредног друштва</t>
  </si>
  <si>
    <t>Мањински интерес</t>
  </si>
  <si>
    <t>УКУПНИ КАПИТАЛ</t>
  </si>
  <si>
    <t>Акцијски капитал и удјели у друштво са ограниченом одговорношћу</t>
  </si>
  <si>
    <t>Ревалоризационе резерве (МРС 16, МРС 21 и МРС 38)</t>
  </si>
  <si>
    <t>Нереализовани добици/ губици по основу финансијских средстава расположивих за продају</t>
  </si>
  <si>
    <t xml:space="preserve">Остале резерве (емисиона премија, законске и статутарне резерве, заштита готовинских токова) </t>
  </si>
  <si>
    <t>Акумулисани нераспоређени    добитак / непокривени губитак</t>
  </si>
  <si>
    <t>Укупно</t>
  </si>
  <si>
    <t>2. Ефекти промјена у рачунов. политикама</t>
  </si>
  <si>
    <t>3. Ефекти исправке грешака</t>
  </si>
  <si>
    <t>4. Ефекти ревалоризације материјалних и нематеријалних средстава</t>
  </si>
  <si>
    <t>5. Нереализовани добици/губици на основу финасијских средстав расположивих за продају</t>
  </si>
  <si>
    <t>6. Курсне разлике по основу прерачуна финасијских извјештаја у другу функционалну валуту</t>
  </si>
  <si>
    <t>7. Нето добитак / губитак периода исказан у билансу успјеха</t>
  </si>
  <si>
    <t>8. Нето добици/губици периода признати директно у капиталу</t>
  </si>
  <si>
    <t>9. Објављене дивиденде и други видови расподјеле добитка и покриће губитка</t>
  </si>
  <si>
    <t>10. Емисија акционарског капитала и други видови повећања или смањења основног капитала</t>
  </si>
  <si>
    <t>12. Ефекти промјена у рачунов. политикама</t>
  </si>
  <si>
    <t>13. Ефекти исправке грешака</t>
  </si>
  <si>
    <t>15. Ефекти ревалоризације материјалних и нематеријалних средстава</t>
  </si>
  <si>
    <t>16. Нереализовани добици/губици на основу финасијских средстав расположивих за продају</t>
  </si>
  <si>
    <t>17. Курсне разлике по основу прерачуна финасијских извјештаја у другу функционалну валуту</t>
  </si>
  <si>
    <t>18. Нето добитак / губитак периода исказан у билансу успјеха</t>
  </si>
  <si>
    <t>19. Нето добици/губици периода признати директно у капиталу</t>
  </si>
  <si>
    <t>20. Објављене дивиденде и други видови расподјеле добити и покриће губитка</t>
  </si>
  <si>
    <t>21. Емисија акционарског капитала и други видови повећања или смањења основног капитала</t>
  </si>
  <si>
    <t>(Извјештај о токовима готовине)</t>
  </si>
  <si>
    <t>А. ТОКОВИ ГОТОВИНЕ ИЗ ПОСЛОВНИХ АКТИВНОСТИ</t>
  </si>
  <si>
    <t>I - ПРИЛИВИ ГОТОВИНЕ ИЗ ПОСЛОВНИХ АКТИВНОСТИ (502 до 504)</t>
  </si>
  <si>
    <t>1. Приливи од купаца и примљени аванси</t>
  </si>
  <si>
    <t>2. Приливи од премија, субвенција, дотација и сл.</t>
  </si>
  <si>
    <t>3. Остали приливи из пословних активности</t>
  </si>
  <si>
    <t>II - ОДЛИВИ ГОТОВИНЕ ИЗ ПОСЛОВНИХ АКТИВНОСТИ (506 до 510)</t>
  </si>
  <si>
    <t>1. Одливи по основу исплата добављачима и дати аванси</t>
  </si>
  <si>
    <t>2. Одливи по основу исплата зарада, накнада зарада и осталих личних расхода</t>
  </si>
  <si>
    <t>3. Одливи по основу плаћених камата</t>
  </si>
  <si>
    <t>4. Одливи по основу пореза на добит</t>
  </si>
  <si>
    <t>5. Остали одливи из пословних активности</t>
  </si>
  <si>
    <t>III - НЕТО ПРИЛИВ ГОТОВИНЕ ИЗ ПОСЛОВНИХ АКТИВНОСТИ (501 - 505)</t>
  </si>
  <si>
    <t>IV - НЕТО ОДЛИВ ГОТОВИНЕ ИЗ ПОСЛОВНИХ АКТИВНОСТИ (505 - 501)</t>
  </si>
  <si>
    <t>Б. ТОКОВИ ГОТОВИНЕ ИЗ АКТИВНОСТИ ИНВЕСТИРАЊА</t>
  </si>
  <si>
    <t>I - ПРИЛИВИ ГОТОВИНЕ ИЗ АКТИВНОСТИ ИНВЕСТИРАЊА (514 до 519)</t>
  </si>
  <si>
    <t>1. Приливи по основу краткорочних финансијских пласмана</t>
  </si>
  <si>
    <t>2. Приливи по основу продаје акција и удјела</t>
  </si>
  <si>
    <t>3. Приливи по основу продаје нематеријалних улагања, некретнина, постројења, опреме, инвестиционих некретнина и биолошких средстава</t>
  </si>
  <si>
    <t>4. Приливи по основу камата</t>
  </si>
  <si>
    <t>5. Приливи од дивиденди и учешћа у добитку</t>
  </si>
  <si>
    <t>6. Приливи по основу осталих дугорочних финансијских пласмана</t>
  </si>
  <si>
    <t>II - ОДЛИВИ ГОТОВИНЕ ИЗ АКТИВНОСТИ ИНВЕСТИРАЊА (521 до 524)</t>
  </si>
  <si>
    <t>1. Одливи по основу краткорочних финансијских пласмана</t>
  </si>
  <si>
    <t>2. Одливи по основу куповине акција и удјела</t>
  </si>
  <si>
    <t>3. Одливи по основу куповине нематеријалних улагања, некретнина, постројења, опреме, инвестиционих некретнина и биолошких средстава</t>
  </si>
  <si>
    <t>4. Одливи по основу осталих дугорочних финансијских пласмана</t>
  </si>
  <si>
    <t xml:space="preserve"> III - НЕТО ПРИЛИВ ГОТОВИНЕ ИЗ АКТИВНОСТИ ИНВЕСТИРАЊА (513 - 520)</t>
  </si>
  <si>
    <t>IV - НЕТО ОДЛИВ ГОТОВИНЕ ИЗ АКТИВНОСТИ ИНВЕСТИРАЊА (520 - 513)</t>
  </si>
  <si>
    <t>В. ТОКОВИ ГОТОВИНЕ ИЗ АКТИВНОСТИ ФИНАНСИРАЊА</t>
  </si>
  <si>
    <t>I - ПРИЛИВ ГОТОВИНЕ ИЗ АКТИВНОСТИ ФИНАНСИРАЊА (528 до 531)</t>
  </si>
  <si>
    <t>1. Приливи по основу повећања основног капитала</t>
  </si>
  <si>
    <t>2. Приливи по основу дугорочних кредита</t>
  </si>
  <si>
    <t>3. Приливи по основу краткорочних кредита</t>
  </si>
  <si>
    <t>4. Приливи по основу осталих дугорочних и краткорочних обавеза</t>
  </si>
  <si>
    <t>II - ОДЛИВИ ГОТОВИНЕ ИЗ АКТИВНОСТИ ФИНАНСИРАЊА (533 до 538)</t>
  </si>
  <si>
    <t>1. Одливи по основу откупа сопствених акција и удјела</t>
  </si>
  <si>
    <t>2. Одливи по основу дугорочних кредита</t>
  </si>
  <si>
    <t>3. Одливи по основу краткорочних кредита</t>
  </si>
  <si>
    <t>4. Одливи по основу финансијског лизинга</t>
  </si>
  <si>
    <t>5. Одливи по основу исплаћених дивиденди</t>
  </si>
  <si>
    <t>6. Одливи по основу осталих дугорочних и краткорочних обавеза</t>
  </si>
  <si>
    <t>III - НЕТО ПРИЛИВ ГОТОВИНЕ ИЗ АКТИВНОСТ ФИНАНСИРАЊА (527 - 532)</t>
  </si>
  <si>
    <t>IV - НЕТО ОДЛИВ ГОТОВИНЕ ИЗ АКТИВНОСТИ ФИНАНСИРАЊА (532 - 527)</t>
  </si>
  <si>
    <t>Г. УКУПНИ ПРИЛИВИ ГОТОВИНЕ (501 + 513 + 527)</t>
  </si>
  <si>
    <t>Д. УКУПНИ ОДЛИВИ ГОТОВИНЕ (505 + 520 + 532)</t>
  </si>
  <si>
    <t>Ђ. НЕТО ПРИЛИВ ГОТОВИНЕ (541 - 542)</t>
  </si>
  <si>
    <t>Е. НЕТО ОДЛИВ ГОТОВИНЕ (542 - 541)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</si>
  <si>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</si>
  <si>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</si>
  <si>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</si>
  <si>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(545 + 543 - 544 + 546 - 547)</t>
  </si>
  <si>
    <t>Извјештај  о осталим добицима и губицима</t>
  </si>
  <si>
    <t xml:space="preserve">Ознака позиције </t>
  </si>
  <si>
    <t>А</t>
  </si>
  <si>
    <t>НЕТО ДОБИТАК ИЛИ НЕТО ГУБИТАК ПЕРИОДА (299 или 300)</t>
  </si>
  <si>
    <t>I</t>
  </si>
  <si>
    <t>ДОБИЦИ УТВРЂЕНИ ДИРЕКТНО У КАПИТАЛУ (402 до 407)</t>
  </si>
  <si>
    <t>Добици по основу смањења ревалоризационих резерви на сталним средствима, осим ХОВ расположивих за продају</t>
  </si>
  <si>
    <t>Добици по основу промјене фер вриједности ХОВ расположивих за продају</t>
  </si>
  <si>
    <t>Добици по основу превођења финансијских извјештаја иностраног пословања</t>
  </si>
  <si>
    <t>Актуарски добици од планова дефинисаних примања</t>
  </si>
  <si>
    <t>Ефективни дио добитака по основу заштите од ризика готовинских токова</t>
  </si>
  <si>
    <t>Остали добици утврђени директно у капиталу</t>
  </si>
  <si>
    <t>II</t>
  </si>
  <si>
    <t>ГУБИЦИ УТВРЂЕНИ ДИРЕКТНО У КАПИТАЛУ (409 до 413)</t>
  </si>
  <si>
    <t>Губици по основу промјене фер вриједности ХОВ расположивих за продају</t>
  </si>
  <si>
    <t>Губици по основу превођења финансијских извјештаја иностраног пословања</t>
  </si>
  <si>
    <t xml:space="preserve"> 3. </t>
  </si>
  <si>
    <t>Актуарски губици од планова дефинисаних примања</t>
  </si>
  <si>
    <t>Ефективни дио губитака по основу заштите од ризика готовинских токова</t>
  </si>
  <si>
    <t>Остали губици утврђени директно у капиталу</t>
  </si>
  <si>
    <t>Б</t>
  </si>
  <si>
    <t>ОСТАЛИ ДОБИЦИ ИЛИ ГУБИЦИ У ПЕРИОДУ (401 - 408) или (408 - 401)</t>
  </si>
  <si>
    <t>В</t>
  </si>
  <si>
    <t>ПОРЕЗ НА ДОБИТАК КОЈИ СЕ ОДНОСИ НА ОСТАЛЕ ДОБИТКЕ И ГУБИТКЕ</t>
  </si>
  <si>
    <t>Г</t>
  </si>
  <si>
    <t>НЕТО РЕЗУЛТАТ ПО ОСНОВУ ОСТАЛИХ ДОБИТАКА И ГУБИТАКА У ПЕРИОДУ (414 ± 415)</t>
  </si>
  <si>
    <t>Д</t>
  </si>
  <si>
    <t>УКУПАН НЕТО РЕЗУЛТАТ У ОБРАЧУНСКОМ ПЕРИОДУ</t>
  </si>
  <si>
    <t>УКУПАН НЕТО ДОБИТАК У ОБРАЧУНСКОМ ПЕРИОДУ 
(400 ± 416)</t>
  </si>
  <si>
    <t xml:space="preserve">II </t>
  </si>
  <si>
    <t>УКУПАН НЕТО ГУБИТАК У ОБРАЧУНСКОМ ПЕРИОДУ 
(400 ± 416)</t>
  </si>
  <si>
    <t>БС-ДУДПФ</t>
  </si>
  <si>
    <t>Редни број достављања:</t>
  </si>
  <si>
    <t>Датум попуњавања извјештаја:</t>
  </si>
  <si>
    <t>Назив ДУДПФ:</t>
  </si>
  <si>
    <t>ОДГ-ДУДПФ</t>
  </si>
  <si>
    <t>Одговорно лице:</t>
  </si>
  <si>
    <t>Контакт:</t>
  </si>
  <si>
    <t>Мјесто попуњавања:</t>
  </si>
  <si>
    <t>од .......до .......20..............године</t>
  </si>
  <si>
    <t>БИЛАНС СТАЊА</t>
  </si>
  <si>
    <t>БИЛАНС УСПЈЕХА</t>
  </si>
  <si>
    <t>БИЛАНС ТОКОВА ГОТОВИНЕ</t>
  </si>
  <si>
    <t xml:space="preserve">   на дан......20........ године</t>
  </si>
  <si>
    <t>Период за који се подаци достављају од:</t>
  </si>
  <si>
    <t>Период за који се подаци достављају до:</t>
  </si>
  <si>
    <t>Ознака ДУДПФ:</t>
  </si>
  <si>
    <t>за период од  ...........до......... 20...... године</t>
  </si>
  <si>
    <t>Образац: БУ-ДУДПФ</t>
  </si>
  <si>
    <t>Депозити</t>
  </si>
  <si>
    <t>1.</t>
  </si>
  <si>
    <t>Остварени            (%)</t>
  </si>
  <si>
    <t>Дозвољени %</t>
  </si>
  <si>
    <t>Опис</t>
  </si>
  <si>
    <t>У-К-ДУДПФ</t>
  </si>
  <si>
    <t>2.</t>
  </si>
  <si>
    <t>9 (7+8)</t>
  </si>
  <si>
    <t>Умањена вриједност за очекиване кредитне губитке  (КМ)</t>
  </si>
  <si>
    <t>Учећше у основном капиталу (%)</t>
  </si>
  <si>
    <t>Збир главнице и камaте (КМ)</t>
  </si>
  <si>
    <t>Износ камате  (КМ)</t>
  </si>
  <si>
    <t>Кол.</t>
  </si>
  <si>
    <t>Ознака ХОВ</t>
  </si>
  <si>
    <t>Назив Емитента</t>
  </si>
  <si>
    <t>Улагање у дужничке  хартије  од  вриједности  које  емитује  или  за  које  гарантује  БиХ, Централна банка БиХ, Република Српска и Федерација БиХ.</t>
  </si>
  <si>
    <t/>
  </si>
  <si>
    <t>К-O-ДУДПФ</t>
  </si>
  <si>
    <t>УКУПНО:</t>
  </si>
  <si>
    <t>8 (6+7)</t>
  </si>
  <si>
    <t xml:space="preserve"> Износ камате на депозите (КМ)</t>
  </si>
  <si>
    <t>Износ положеног новчаног депозита (КМ)</t>
  </si>
  <si>
    <t xml:space="preserve">Каматна стопа </t>
  </si>
  <si>
    <t>Период орочења</t>
  </si>
  <si>
    <t>Датум и број уговора</t>
  </si>
  <si>
    <t>Улагање у депозите</t>
  </si>
  <si>
    <t>ЈИБ банке:</t>
  </si>
  <si>
    <t>Назив кастоди банке:</t>
  </si>
  <si>
    <t>Износ накнаде у бруто износу ( КМ)</t>
  </si>
  <si>
    <t>Чланови органа Друштва за управљање</t>
  </si>
  <si>
    <t>Извјештај о годишњој накнади члановима органа друштва за управљање добровољним пензијским фондом</t>
  </si>
  <si>
    <t>Образац: Н-ДУДПФ</t>
  </si>
  <si>
    <t>Износ накнаде посреднику/заступнику (КМ)</t>
  </si>
  <si>
    <t>Сједиште</t>
  </si>
  <si>
    <t>Број и датум закљученог Уговора</t>
  </si>
  <si>
    <t>Назив                   посредника</t>
  </si>
  <si>
    <t xml:space="preserve"> Извјештај о коришћењу услуга заступања/посредовања </t>
  </si>
  <si>
    <t>Дужничке  хартије  од  вриједности  које  емитује  или  за  које  гарантује  БиХ, Централна банка БиХ, Република Српска и Федерација БиХ.</t>
  </si>
  <si>
    <t>Најмање у висини 50% износа из члана 7.став 7. Закона</t>
  </si>
  <si>
    <t>Укупно уложени износ     (КМ)</t>
  </si>
  <si>
    <t>Регистарски број код Агенције</t>
  </si>
  <si>
    <t>Образац 2: К-Д-ДУДПФ</t>
  </si>
  <si>
    <t>Образац: ТГ-ДУДПФ</t>
  </si>
  <si>
    <t>Извјештај о промјенама на капиталу</t>
  </si>
  <si>
    <t>Образац: ПК-ДУДПФ</t>
  </si>
  <si>
    <t>Образац 1:</t>
  </si>
  <si>
    <t>Образац: П-ДУДПФ</t>
  </si>
  <si>
    <t>Извјештај о улагању 50 % оснивачког капитала прописано чланом 7. став 7. Закона</t>
  </si>
  <si>
    <t>Номинална вриједност (КМ)</t>
  </si>
  <si>
    <t>Вриједност на дан извјештавања (КМ)</t>
  </si>
  <si>
    <t>Р. бр.</t>
  </si>
  <si>
    <t>Набавна вриједност (КМ)</t>
  </si>
  <si>
    <t>Р. бр</t>
  </si>
  <si>
    <t>Назив банке</t>
  </si>
  <si>
    <t>Р.  бр.</t>
  </si>
  <si>
    <t xml:space="preserve"> АОП</t>
  </si>
  <si>
    <t>АОП</t>
  </si>
  <si>
    <t>Прилог:</t>
  </si>
  <si>
    <t>Учећше у основном капиталу             (%)</t>
  </si>
  <si>
    <t>Умањена вриједност за очекиване кредитне губитке 
(КМ)</t>
  </si>
  <si>
    <t>Вриједност депозита са каматама 
(КМ)</t>
  </si>
  <si>
    <t xml:space="preserve"> на дан ..............20........ године</t>
  </si>
  <si>
    <t>а) Купци - повезана правна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</si>
</sst>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.00\ _K_M_-;\-* #,##0.00\ _K_M_-;_-* &quot;-&quot;??\ _K_M_-;_-@_-"/>
    <numFmt numFmtId="166" formatCode="000;;"/>
    <numFmt numFmtId="167" formatCode="#;;"/>
    <numFmt numFmtId="168" formatCode="[$-11C1A]dd\.mm\.yyyy;@"/>
    <numFmt numFmtId="169" formatCode="m\o\n\th\ d\,\ yyyy"/>
    <numFmt numFmtId="170" formatCode="#,#00"/>
    <numFmt numFmtId="171" formatCode="#,"/>
    <numFmt numFmtId="172" formatCode=";;;@"/>
    <numFmt numFmtId="173" formatCode="000"/>
    <numFmt numFmtId="174" formatCode="_-* #,##0.00_-;\-* #,##0.00_-;_-* &quot;-&quot;??_-;_-@_-"/>
    <numFmt numFmtId="175" formatCode="#,##0\ _D_i_n_."/>
    <numFmt numFmtId="176" formatCode="_(* #,##0.000000_);_(* \(#,##0.000000\);_(* &quot;-&quot;??_);_(@_)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A7D00"/>
      <name val="Calibri"/>
      <family val="2"/>
      <charset val="238"/>
      <scheme val="minor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lightGray">
        <fgColor rgb="FFDDDDDD"/>
      </patternFill>
    </fill>
    <fill>
      <patternFill patternType="lightGray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4">
    <xf numFmtId="0" fontId="0" fillId="0" borderId="0"/>
    <xf numFmtId="0" fontId="2" fillId="0" borderId="0"/>
    <xf numFmtId="0" fontId="3" fillId="0" borderId="0" applyNumberFormat="0" applyFill="0" applyBorder="0" applyAlignment="0"/>
    <xf numFmtId="166" fontId="3" fillId="0" borderId="0" applyFill="0" applyBorder="0">
      <alignment horizontal="center" vertical="center"/>
      <protection hidden="1"/>
    </xf>
    <xf numFmtId="167" fontId="3" fillId="0" borderId="0" applyFill="0" applyBorder="0">
      <alignment horizontal="center" vertical="center" wrapText="1"/>
      <protection hidden="1"/>
    </xf>
    <xf numFmtId="0" fontId="2" fillId="0" borderId="0"/>
    <xf numFmtId="0" fontId="6" fillId="0" borderId="0"/>
    <xf numFmtId="0" fontId="8" fillId="0" borderId="0"/>
    <xf numFmtId="0" fontId="11" fillId="3" borderId="1" applyNumberFormat="0" applyAlignment="0" applyProtection="0"/>
    <xf numFmtId="164" fontId="12" fillId="0" borderId="0" applyFont="0" applyFill="0" applyBorder="0" applyAlignment="0" applyProtection="0"/>
    <xf numFmtId="169" fontId="13" fillId="0" borderId="0">
      <protection locked="0"/>
    </xf>
    <xf numFmtId="170" fontId="13" fillId="0" borderId="0">
      <protection locked="0"/>
    </xf>
    <xf numFmtId="0" fontId="1" fillId="2" borderId="0" applyNumberFormat="0" applyBorder="0" applyAlignment="0" applyProtection="0"/>
    <xf numFmtId="171" fontId="14" fillId="0" borderId="0">
      <protection locked="0"/>
    </xf>
    <xf numFmtId="171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16" fillId="0" borderId="0">
      <alignment vertical="top"/>
    </xf>
    <xf numFmtId="0" fontId="2" fillId="4" borderId="3">
      <alignment horizontal="center" vertical="center"/>
      <protection locked="0"/>
    </xf>
    <xf numFmtId="172" fontId="17" fillId="4" borderId="9">
      <alignment horizontal="left" indent="1"/>
      <protection locked="0"/>
    </xf>
    <xf numFmtId="0" fontId="2" fillId="4" borderId="6">
      <alignment horizontal="left" vertical="center"/>
      <protection locked="0"/>
    </xf>
    <xf numFmtId="49" fontId="3" fillId="0" borderId="6" applyFill="0">
      <alignment horizontal="left" indent="1"/>
      <protection hidden="1"/>
    </xf>
    <xf numFmtId="0" fontId="3" fillId="0" borderId="6" applyFill="0">
      <alignment horizontal="left" indent="1"/>
      <protection hidden="1"/>
    </xf>
    <xf numFmtId="49" fontId="3" fillId="5" borderId="10">
      <alignment horizontal="left" indent="1"/>
      <protection locked="0"/>
    </xf>
    <xf numFmtId="0" fontId="6" fillId="0" borderId="0"/>
    <xf numFmtId="0" fontId="2" fillId="0" borderId="0"/>
    <xf numFmtId="174" fontId="21" fillId="0" borderId="0" applyFont="0" applyFill="0" applyBorder="0" applyAlignment="0" applyProtection="0"/>
    <xf numFmtId="0" fontId="20" fillId="0" borderId="0"/>
    <xf numFmtId="0" fontId="21" fillId="0" borderId="0"/>
    <xf numFmtId="165" fontId="20" fillId="0" borderId="0" applyFont="0" applyFill="0" applyBorder="0" applyAlignment="0" applyProtection="0"/>
  </cellStyleXfs>
  <cellXfs count="301">
    <xf numFmtId="0" fontId="0" fillId="0" borderId="0" xfId="0"/>
    <xf numFmtId="3" fontId="4" fillId="0" borderId="2" xfId="2" applyNumberFormat="1" applyFont="1" applyFill="1" applyBorder="1" applyAlignment="1" applyProtection="1">
      <protection hidden="1"/>
    </xf>
    <xf numFmtId="0" fontId="4" fillId="0" borderId="2" xfId="2" applyFont="1" applyFill="1" applyBorder="1" applyAlignment="1" applyProtection="1">
      <protection hidden="1"/>
    </xf>
    <xf numFmtId="3" fontId="5" fillId="0" borderId="3" xfId="2" applyNumberFormat="1" applyFont="1" applyFill="1" applyBorder="1" applyAlignment="1" applyProtection="1">
      <alignment horizontal="right" vertical="center"/>
      <protection hidden="1"/>
    </xf>
    <xf numFmtId="49" fontId="5" fillId="0" borderId="3" xfId="3" applyNumberFormat="1" applyFont="1" applyFill="1" applyBorder="1" applyProtection="1">
      <alignment horizontal="center" vertical="center"/>
      <protection hidden="1"/>
    </xf>
    <xf numFmtId="167" fontId="5" fillId="0" borderId="3" xfId="4" applyFont="1" applyFill="1" applyBorder="1" applyProtection="1">
      <alignment horizontal="center" vertical="center" wrapText="1"/>
      <protection hidden="1"/>
    </xf>
    <xf numFmtId="3" fontId="5" fillId="0" borderId="3" xfId="2" applyNumberFormat="1" applyFont="1" applyFill="1" applyBorder="1" applyAlignment="1" applyProtection="1">
      <alignment horizontal="right" vertical="center"/>
      <protection locked="0" hidden="1"/>
    </xf>
    <xf numFmtId="3" fontId="4" fillId="0" borderId="3" xfId="2" applyNumberFormat="1" applyFont="1" applyFill="1" applyBorder="1" applyAlignment="1" applyProtection="1">
      <alignment horizontal="right" vertical="center"/>
      <protection locked="0" hidden="1"/>
    </xf>
    <xf numFmtId="3" fontId="4" fillId="0" borderId="3" xfId="2" applyNumberFormat="1" applyFont="1" applyFill="1" applyBorder="1" applyAlignment="1" applyProtection="1">
      <alignment horizontal="right" vertical="center"/>
      <protection hidden="1"/>
    </xf>
    <xf numFmtId="167" fontId="4" fillId="0" borderId="3" xfId="4" applyFont="1" applyFill="1" applyBorder="1" applyProtection="1">
      <alignment horizontal="center" vertical="center" wrapText="1"/>
      <protection hidden="1"/>
    </xf>
    <xf numFmtId="167" fontId="4" fillId="0" borderId="5" xfId="4" applyFont="1" applyFill="1" applyBorder="1" applyProtection="1">
      <alignment horizontal="center" vertical="center" wrapText="1"/>
      <protection hidden="1"/>
    </xf>
    <xf numFmtId="4" fontId="5" fillId="0" borderId="0" xfId="2" applyNumberFormat="1" applyFont="1" applyFill="1" applyBorder="1" applyAlignment="1" applyProtection="1">
      <alignment horizontal="right" vertical="center"/>
      <protection hidden="1"/>
    </xf>
    <xf numFmtId="49" fontId="5" fillId="0" borderId="0" xfId="3" applyNumberFormat="1" applyFont="1" applyFill="1" applyBorder="1" applyProtection="1">
      <alignment horizontal="center" vertical="center"/>
      <protection hidden="1"/>
    </xf>
    <xf numFmtId="49" fontId="5" fillId="0" borderId="0" xfId="4" applyNumberFormat="1" applyFont="1" applyFill="1" applyBorder="1" applyProtection="1">
      <alignment horizontal="center" vertical="center" wrapText="1"/>
      <protection hidden="1"/>
    </xf>
    <xf numFmtId="4" fontId="4" fillId="0" borderId="0" xfId="2" applyNumberFormat="1" applyFont="1" applyFill="1" applyBorder="1" applyAlignment="1" applyProtection="1">
      <alignment horizontal="right" vertical="center"/>
      <protection hidden="1"/>
    </xf>
    <xf numFmtId="49" fontId="4" fillId="0" borderId="0" xfId="3" applyNumberFormat="1" applyFont="1" applyFill="1" applyBorder="1" applyProtection="1">
      <alignment horizontal="center" vertical="center"/>
      <protection hidden="1"/>
    </xf>
    <xf numFmtId="49" fontId="4" fillId="0" borderId="0" xfId="4" applyNumberFormat="1" applyFont="1" applyFill="1" applyBorder="1" applyProtection="1">
      <alignment horizontal="center" vertical="center" wrapText="1"/>
      <protection hidden="1"/>
    </xf>
    <xf numFmtId="49" fontId="4" fillId="0" borderId="0" xfId="5" applyNumberFormat="1" applyFont="1" applyFill="1" applyProtection="1">
      <protection hidden="1"/>
    </xf>
    <xf numFmtId="0" fontId="4" fillId="0" borderId="0" xfId="5" applyFont="1" applyFill="1" applyProtection="1">
      <protection hidden="1"/>
    </xf>
    <xf numFmtId="49" fontId="4" fillId="0" borderId="3" xfId="3" applyNumberFormat="1" applyFont="1" applyFill="1" applyBorder="1" applyProtection="1">
      <alignment horizontal="center" vertical="center"/>
      <protection hidden="1"/>
    </xf>
    <xf numFmtId="3" fontId="5" fillId="0" borderId="0" xfId="2" applyNumberFormat="1" applyFont="1" applyFill="1" applyBorder="1" applyAlignment="1" applyProtection="1">
      <alignment horizontal="right" vertical="center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0" xfId="7" applyFont="1" applyFill="1" applyBorder="1" applyAlignment="1" applyProtection="1">
      <alignment horizontal="left"/>
      <protection hidden="1"/>
    </xf>
    <xf numFmtId="0" fontId="9" fillId="0" borderId="0" xfId="1" applyFont="1" applyFill="1" applyProtection="1">
      <protection hidden="1"/>
    </xf>
    <xf numFmtId="167" fontId="5" fillId="0" borderId="3" xfId="4" applyFont="1" applyFill="1" applyBorder="1" applyAlignment="1" applyProtection="1">
      <alignment horizontal="center" vertical="center" wrapText="1"/>
      <protection hidden="1"/>
    </xf>
    <xf numFmtId="166" fontId="5" fillId="0" borderId="3" xfId="3" applyFont="1" applyFill="1" applyBorder="1" applyProtection="1">
      <alignment horizontal="center" vertical="center"/>
      <protection hidden="1"/>
    </xf>
    <xf numFmtId="167" fontId="4" fillId="0" borderId="3" xfId="4" applyFont="1" applyFill="1" applyBorder="1" applyAlignment="1" applyProtection="1">
      <alignment horizontal="center" vertical="center" wrapText="1"/>
      <protection hidden="1"/>
    </xf>
    <xf numFmtId="166" fontId="4" fillId="0" borderId="3" xfId="3" applyFont="1" applyFill="1" applyBorder="1" applyProtection="1">
      <alignment horizontal="center" vertical="center"/>
      <protection hidden="1"/>
    </xf>
    <xf numFmtId="3" fontId="10" fillId="0" borderId="3" xfId="2" applyNumberFormat="1" applyFont="1" applyFill="1" applyBorder="1" applyAlignment="1" applyProtection="1">
      <alignment horizontal="right" vertical="center"/>
      <protection locked="0" hidden="1"/>
    </xf>
    <xf numFmtId="0" fontId="7" fillId="6" borderId="0" xfId="6" applyFont="1" applyFill="1" applyBorder="1" applyProtection="1"/>
    <xf numFmtId="0" fontId="7" fillId="0" borderId="0" xfId="6" applyFont="1" applyFill="1" applyBorder="1" applyProtection="1"/>
    <xf numFmtId="0" fontId="18" fillId="6" borderId="0" xfId="1" applyFont="1" applyFill="1" applyAlignment="1" applyProtection="1"/>
    <xf numFmtId="0" fontId="19" fillId="6" borderId="0" xfId="6" applyFont="1" applyFill="1" applyBorder="1" applyProtection="1"/>
    <xf numFmtId="0" fontId="7" fillId="0" borderId="0" xfId="6" applyFont="1" applyProtection="1"/>
    <xf numFmtId="0" fontId="7" fillId="6" borderId="0" xfId="6" applyFont="1" applyFill="1" applyProtection="1"/>
    <xf numFmtId="1" fontId="7" fillId="0" borderId="0" xfId="6" applyNumberFormat="1" applyFont="1" applyAlignment="1" applyProtection="1">
      <alignment horizontal="center" vertical="center"/>
    </xf>
    <xf numFmtId="0" fontId="7" fillId="0" borderId="0" xfId="6" applyFont="1" applyAlignment="1" applyProtection="1">
      <alignment vertical="center"/>
    </xf>
    <xf numFmtId="173" fontId="7" fillId="0" borderId="0" xfId="6" applyNumberFormat="1" applyFont="1" applyAlignment="1" applyProtection="1">
      <alignment horizontal="center" vertical="center"/>
    </xf>
    <xf numFmtId="166" fontId="4" fillId="0" borderId="0" xfId="3" applyFont="1" applyFill="1" applyBorder="1" applyProtection="1">
      <alignment horizontal="center" vertical="center"/>
      <protection hidden="1"/>
    </xf>
    <xf numFmtId="167" fontId="4" fillId="0" borderId="3" xfId="4" applyFont="1" applyFill="1" applyBorder="1">
      <alignment horizontal="center" vertical="center" wrapText="1"/>
      <protection hidden="1"/>
    </xf>
    <xf numFmtId="166" fontId="4" fillId="0" borderId="3" xfId="3" applyFont="1" applyFill="1" applyBorder="1">
      <alignment horizontal="center" vertical="center"/>
      <protection hidden="1"/>
    </xf>
    <xf numFmtId="3" fontId="5" fillId="0" borderId="3" xfId="2" applyNumberFormat="1" applyFont="1" applyFill="1" applyBorder="1" applyAlignment="1" applyProtection="1">
      <alignment horizontal="right" vertical="center" wrapText="1"/>
      <protection hidden="1"/>
    </xf>
    <xf numFmtId="167" fontId="4" fillId="0" borderId="3" xfId="4" applyFont="1" applyFill="1" applyBorder="1" applyAlignment="1">
      <alignment horizontal="center" vertical="center" wrapText="1"/>
      <protection hidden="1"/>
    </xf>
    <xf numFmtId="3" fontId="4" fillId="0" borderId="3" xfId="2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8" applyFont="1" applyFill="1" applyBorder="1" applyAlignment="1" applyProtection="1">
      <alignment horizontal="left"/>
      <protection hidden="1"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/>
    <xf numFmtId="0" fontId="10" fillId="7" borderId="0" xfId="0" applyFont="1" applyFill="1" applyAlignment="1">
      <alignment horizontal="left"/>
    </xf>
    <xf numFmtId="0" fontId="10" fillId="7" borderId="0" xfId="0" applyFont="1" applyFill="1" applyAlignment="1"/>
    <xf numFmtId="0" fontId="4" fillId="0" borderId="0" xfId="1" applyFont="1" applyFill="1" applyAlignment="1" applyProtection="1">
      <protection hidden="1"/>
    </xf>
    <xf numFmtId="0" fontId="10" fillId="7" borderId="11" xfId="0" applyFont="1" applyFill="1" applyBorder="1" applyAlignment="1">
      <alignment horizontal="left"/>
    </xf>
    <xf numFmtId="0" fontId="10" fillId="7" borderId="11" xfId="0" applyFont="1" applyFill="1" applyBorder="1" applyAlignment="1"/>
    <xf numFmtId="0" fontId="9" fillId="0" borderId="0" xfId="1" applyFont="1" applyFill="1" applyBorder="1" applyProtection="1">
      <protection hidden="1"/>
    </xf>
    <xf numFmtId="168" fontId="4" fillId="0" borderId="0" xfId="1" applyNumberFormat="1" applyFont="1" applyFill="1" applyBorder="1" applyAlignment="1" applyProtection="1">
      <alignment horizontal="left"/>
      <protection locked="0" hidden="1"/>
    </xf>
    <xf numFmtId="1" fontId="4" fillId="0" borderId="0" xfId="1" applyNumberFormat="1" applyFont="1" applyFill="1" applyBorder="1" applyAlignment="1" applyProtection="1">
      <alignment horizontal="left"/>
      <protection locked="0" hidden="1"/>
    </xf>
    <xf numFmtId="167" fontId="5" fillId="0" borderId="0" xfId="4" applyFont="1" applyFill="1" applyBorder="1" applyAlignment="1" applyProtection="1">
      <alignment horizontal="center" vertical="center" wrapText="1"/>
      <protection hidden="1"/>
    </xf>
    <xf numFmtId="166" fontId="5" fillId="0" borderId="0" xfId="3" applyFont="1" applyFill="1" applyBorder="1" applyProtection="1">
      <alignment horizontal="center" vertical="center"/>
      <protection hidden="1"/>
    </xf>
    <xf numFmtId="49" fontId="4" fillId="0" borderId="0" xfId="1" applyNumberFormat="1" applyFont="1" applyFill="1" applyBorder="1" applyAlignment="1" applyProtection="1">
      <protection locked="0" hidden="1"/>
    </xf>
    <xf numFmtId="0" fontId="9" fillId="0" borderId="0" xfId="1" applyFont="1" applyFill="1" applyBorder="1" applyAlignment="1" applyProtection="1">
      <protection hidden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49" fontId="5" fillId="0" borderId="3" xfId="2" applyNumberFormat="1" applyFont="1" applyFill="1" applyBorder="1" applyAlignment="1" applyProtection="1">
      <alignment vertical="center"/>
      <protection hidden="1"/>
    </xf>
    <xf numFmtId="0" fontId="4" fillId="0" borderId="3" xfId="2" applyFont="1" applyFill="1" applyBorder="1" applyAlignment="1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Fill="1" applyBorder="1" applyAlignment="1" applyProtection="1">
      <alignment horizontal="right" vertical="center"/>
      <protection hidden="1"/>
    </xf>
    <xf numFmtId="165" fontId="4" fillId="7" borderId="0" xfId="33" applyFont="1" applyFill="1" applyAlignment="1">
      <alignment horizontal="right"/>
    </xf>
    <xf numFmtId="176" fontId="4" fillId="0" borderId="0" xfId="33" applyNumberFormat="1" applyFont="1" applyFill="1" applyAlignment="1"/>
    <xf numFmtId="0" fontId="4" fillId="0" borderId="0" xfId="0" applyFont="1"/>
    <xf numFmtId="0" fontId="4" fillId="0" borderId="0" xfId="0" applyFont="1" applyBorder="1"/>
    <xf numFmtId="0" fontId="4" fillId="0" borderId="11" xfId="0" applyFont="1" applyBorder="1"/>
    <xf numFmtId="0" fontId="4" fillId="7" borderId="0" xfId="31" applyFont="1" applyFill="1"/>
    <xf numFmtId="0" fontId="9" fillId="0" borderId="0" xfId="0" applyFont="1"/>
    <xf numFmtId="0" fontId="4" fillId="0" borderId="0" xfId="0" applyFont="1" applyAlignment="1">
      <alignment horizontal="right"/>
    </xf>
    <xf numFmtId="0" fontId="9" fillId="0" borderId="11" xfId="0" applyFont="1" applyBorder="1"/>
    <xf numFmtId="0" fontId="9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9" borderId="3" xfId="18" applyFont="1" applyFill="1" applyBorder="1" applyAlignment="1" applyProtection="1">
      <alignment horizontal="center" vertical="center" wrapText="1"/>
    </xf>
    <xf numFmtId="0" fontId="22" fillId="0" borderId="0" xfId="1" applyFont="1" applyFill="1" applyProtection="1"/>
    <xf numFmtId="49" fontId="4" fillId="0" borderId="0" xfId="5" applyNumberFormat="1" applyFont="1" applyFill="1" applyBorder="1" applyProtection="1">
      <protection hidden="1"/>
    </xf>
    <xf numFmtId="0" fontId="4" fillId="0" borderId="0" xfId="5" applyFont="1" applyFill="1" applyBorder="1" applyProtection="1">
      <protection hidden="1"/>
    </xf>
    <xf numFmtId="0" fontId="4" fillId="0" borderId="0" xfId="6" applyFont="1" applyFill="1" applyBorder="1" applyAlignment="1" applyProtection="1">
      <alignment horizontal="right"/>
      <protection hidden="1"/>
    </xf>
    <xf numFmtId="0" fontId="4" fillId="0" borderId="0" xfId="6" applyFont="1" applyFill="1" applyBorder="1" applyAlignment="1" applyProtection="1">
      <alignment horizontal="left"/>
      <protection hidden="1"/>
    </xf>
    <xf numFmtId="49" fontId="4" fillId="0" borderId="0" xfId="5" applyNumberFormat="1" applyFont="1" applyFill="1" applyBorder="1" applyAlignment="1" applyProtection="1">
      <protection hidden="1"/>
    </xf>
    <xf numFmtId="49" fontId="22" fillId="0" borderId="0" xfId="1" applyNumberFormat="1" applyFont="1" applyFill="1" applyBorder="1" applyAlignment="1" applyProtection="1"/>
    <xf numFmtId="49" fontId="4" fillId="0" borderId="11" xfId="5" applyNumberFormat="1" applyFont="1" applyFill="1" applyBorder="1" applyProtection="1">
      <protection hidden="1"/>
    </xf>
    <xf numFmtId="0" fontId="4" fillId="0" borderId="11" xfId="5" applyFont="1" applyFill="1" applyBorder="1" applyProtection="1">
      <protection hidden="1"/>
    </xf>
    <xf numFmtId="0" fontId="4" fillId="0" borderId="11" xfId="6" applyFont="1" applyFill="1" applyBorder="1" applyAlignment="1" applyProtection="1">
      <alignment horizontal="right"/>
      <protection hidden="1"/>
    </xf>
    <xf numFmtId="49" fontId="4" fillId="0" borderId="0" xfId="1" applyNumberFormat="1" applyFont="1" applyFill="1" applyProtection="1"/>
    <xf numFmtId="49" fontId="4" fillId="0" borderId="0" xfId="1" applyNumberFormat="1" applyFont="1" applyFill="1" applyAlignment="1" applyProtection="1">
      <alignment wrapText="1"/>
    </xf>
    <xf numFmtId="0" fontId="4" fillId="0" borderId="0" xfId="1" applyFont="1" applyFill="1" applyProtection="1"/>
    <xf numFmtId="168" fontId="4" fillId="0" borderId="0" xfId="5" applyNumberFormat="1" applyFont="1" applyFill="1" applyBorder="1" applyAlignment="1" applyProtection="1">
      <alignment horizontal="center"/>
      <protection hidden="1"/>
    </xf>
    <xf numFmtId="0" fontId="4" fillId="0" borderId="11" xfId="5" applyNumberFormat="1" applyFont="1" applyFill="1" applyBorder="1" applyAlignment="1" applyProtection="1">
      <alignment horizontal="center"/>
      <protection hidden="1"/>
    </xf>
    <xf numFmtId="49" fontId="4" fillId="0" borderId="0" xfId="5" applyNumberFormat="1" applyFont="1" applyFill="1" applyBorder="1" applyAlignment="1" applyProtection="1">
      <alignment horizontal="left"/>
      <protection hidden="1"/>
    </xf>
    <xf numFmtId="0" fontId="4" fillId="0" borderId="0" xfId="1" applyFont="1" applyFill="1" applyBorder="1" applyAlignment="1" applyProtection="1"/>
    <xf numFmtId="0" fontId="4" fillId="0" borderId="0" xfId="5" applyFont="1" applyFill="1" applyBorder="1" applyAlignment="1" applyProtection="1">
      <protection hidden="1"/>
    </xf>
    <xf numFmtId="49" fontId="4" fillId="0" borderId="0" xfId="5" applyNumberFormat="1" applyFont="1" applyFill="1" applyAlignment="1" applyProtection="1">
      <alignment horizontal="center"/>
      <protection hidden="1"/>
    </xf>
    <xf numFmtId="0" fontId="4" fillId="0" borderId="0" xfId="1" applyFont="1" applyFill="1" applyAlignment="1" applyProtection="1">
      <alignment wrapText="1"/>
    </xf>
    <xf numFmtId="0" fontId="10" fillId="0" borderId="0" xfId="1" applyFont="1" applyFill="1" applyProtection="1">
      <protection hidden="1"/>
    </xf>
    <xf numFmtId="0" fontId="4" fillId="0" borderId="0" xfId="1" applyFont="1" applyFill="1" applyProtection="1">
      <protection hidden="1"/>
    </xf>
    <xf numFmtId="49" fontId="9" fillId="0" borderId="0" xfId="0" applyNumberFormat="1" applyFont="1"/>
    <xf numFmtId="3" fontId="9" fillId="0" borderId="0" xfId="0" applyNumberFormat="1" applyFont="1"/>
    <xf numFmtId="49" fontId="4" fillId="0" borderId="0" xfId="28" applyNumberFormat="1" applyFont="1" applyFill="1" applyBorder="1" applyAlignment="1" applyProtection="1">
      <alignment horizontal="center"/>
    </xf>
    <xf numFmtId="0" fontId="5" fillId="0" borderId="0" xfId="28" applyFont="1" applyFill="1" applyBorder="1" applyAlignment="1" applyProtection="1">
      <alignment wrapText="1"/>
    </xf>
    <xf numFmtId="3" fontId="4" fillId="0" borderId="0" xfId="28" applyNumberFormat="1" applyFont="1" applyFill="1" applyBorder="1" applyAlignment="1" applyProtection="1">
      <alignment horizontal="right"/>
    </xf>
    <xf numFmtId="3" fontId="4" fillId="0" borderId="0" xfId="28" applyNumberFormat="1" applyFont="1" applyFill="1" applyBorder="1" applyAlignment="1" applyProtection="1">
      <alignment horizontal="left"/>
    </xf>
    <xf numFmtId="0" fontId="4" fillId="0" borderId="0" xfId="5" applyFont="1" applyFill="1" applyAlignment="1" applyProtection="1"/>
    <xf numFmtId="0" fontId="9" fillId="0" borderId="3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4" fillId="0" borderId="0" xfId="0" applyFont="1" applyAlignment="1">
      <alignment horizontal="right" wrapText="1"/>
    </xf>
    <xf numFmtId="0" fontId="7" fillId="7" borderId="0" xfId="0" applyFont="1" applyFill="1" applyAlignment="1">
      <alignment horizontal="left"/>
    </xf>
    <xf numFmtId="0" fontId="7" fillId="7" borderId="0" xfId="0" applyFont="1" applyFill="1" applyAlignment="1"/>
    <xf numFmtId="0" fontId="19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vertical="center" wrapText="1"/>
    </xf>
    <xf numFmtId="0" fontId="24" fillId="0" borderId="0" xfId="1" applyFont="1" applyFill="1" applyBorder="1" applyAlignment="1" applyProtection="1">
      <alignment horizontal="center" vertical="center"/>
    </xf>
    <xf numFmtId="4" fontId="19" fillId="0" borderId="0" xfId="1" applyNumberFormat="1" applyFont="1" applyFill="1" applyBorder="1" applyAlignment="1" applyProtection="1">
      <alignment vertical="center"/>
      <protection locked="0"/>
    </xf>
    <xf numFmtId="0" fontId="25" fillId="6" borderId="0" xfId="6" applyFont="1" applyFill="1" applyBorder="1" applyAlignment="1" applyProtection="1">
      <alignment wrapText="1"/>
    </xf>
    <xf numFmtId="49" fontId="7" fillId="6" borderId="0" xfId="6" applyNumberFormat="1" applyFont="1" applyFill="1" applyBorder="1" applyAlignment="1" applyProtection="1">
      <alignment horizontal="center" vertical="center" wrapText="1"/>
    </xf>
    <xf numFmtId="0" fontId="26" fillId="6" borderId="0" xfId="1" applyFont="1" applyFill="1"/>
    <xf numFmtId="0" fontId="7" fillId="6" borderId="0" xfId="1" applyFont="1" applyFill="1" applyAlignment="1" applyProtection="1"/>
    <xf numFmtId="0" fontId="7" fillId="0" borderId="0" xfId="6" applyFont="1" applyFill="1" applyBorder="1" applyProtection="1">
      <protection locked="0"/>
    </xf>
    <xf numFmtId="0" fontId="7" fillId="0" borderId="0" xfId="6" applyFont="1" applyProtection="1">
      <protection locked="0"/>
    </xf>
    <xf numFmtId="168" fontId="7" fillId="6" borderId="0" xfId="1" applyNumberFormat="1" applyFont="1" applyFill="1" applyBorder="1" applyAlignment="1" applyProtection="1">
      <alignment horizontal="left"/>
    </xf>
    <xf numFmtId="49" fontId="19" fillId="6" borderId="0" xfId="6" applyNumberFormat="1" applyFont="1" applyFill="1" applyBorder="1" applyAlignment="1" applyProtection="1">
      <alignment horizontal="center"/>
    </xf>
    <xf numFmtId="0" fontId="24" fillId="6" borderId="0" xfId="6" applyFont="1" applyFill="1" applyBorder="1" applyAlignment="1" applyProtection="1">
      <alignment wrapText="1"/>
    </xf>
    <xf numFmtId="49" fontId="19" fillId="6" borderId="0" xfId="6" applyNumberFormat="1" applyFont="1" applyFill="1" applyBorder="1" applyAlignment="1" applyProtection="1">
      <alignment horizontal="center" vertical="center" wrapText="1"/>
    </xf>
    <xf numFmtId="0" fontId="24" fillId="6" borderId="0" xfId="6" applyFont="1" applyFill="1" applyBorder="1" applyAlignment="1" applyProtection="1"/>
    <xf numFmtId="0" fontId="26" fillId="0" borderId="0" xfId="1" applyFont="1" applyProtection="1"/>
    <xf numFmtId="0" fontId="19" fillId="0" borderId="3" xfId="1" applyFont="1" applyFill="1" applyBorder="1" applyAlignment="1" applyProtection="1">
      <alignment vertical="center" wrapText="1"/>
    </xf>
    <xf numFmtId="0" fontId="19" fillId="0" borderId="3" xfId="1" applyFont="1" applyFill="1" applyBorder="1" applyAlignment="1" applyProtection="1">
      <alignment horizontal="center" vertical="center"/>
    </xf>
    <xf numFmtId="3" fontId="19" fillId="0" borderId="3" xfId="1" applyNumberFormat="1" applyFont="1" applyFill="1" applyBorder="1" applyAlignment="1" applyProtection="1">
      <alignment vertical="center"/>
      <protection locked="0"/>
    </xf>
    <xf numFmtId="3" fontId="19" fillId="0" borderId="3" xfId="1" applyNumberFormat="1" applyFont="1" applyFill="1" applyBorder="1" applyAlignment="1" applyProtection="1">
      <alignment vertical="center"/>
    </xf>
    <xf numFmtId="3" fontId="19" fillId="0" borderId="3" xfId="1" applyNumberFormat="1" applyFont="1" applyFill="1" applyBorder="1" applyAlignment="1" applyProtection="1">
      <alignment vertical="center"/>
      <protection hidden="1"/>
    </xf>
    <xf numFmtId="3" fontId="19" fillId="0" borderId="3" xfId="1" applyNumberFormat="1" applyFont="1" applyFill="1" applyBorder="1" applyAlignment="1" applyProtection="1">
      <alignment vertical="center"/>
      <protection locked="0" hidden="1"/>
    </xf>
    <xf numFmtId="3" fontId="19" fillId="0" borderId="3" xfId="1" applyNumberFormat="1" applyFont="1" applyFill="1" applyBorder="1" applyAlignment="1" applyProtection="1">
      <alignment horizontal="right" vertical="center"/>
      <protection hidden="1"/>
    </xf>
    <xf numFmtId="3" fontId="19" fillId="0" borderId="3" xfId="1" applyNumberFormat="1" applyFont="1" applyFill="1" applyBorder="1" applyAlignment="1" applyProtection="1">
      <alignment horizontal="right" vertical="center"/>
      <protection locked="0" hidden="1"/>
    </xf>
    <xf numFmtId="0" fontId="19" fillId="0" borderId="3" xfId="1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>
      <alignment vertical="center"/>
    </xf>
    <xf numFmtId="0" fontId="5" fillId="7" borderId="5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vertical="center"/>
    </xf>
    <xf numFmtId="0" fontId="27" fillId="6" borderId="0" xfId="28" applyFont="1" applyFill="1" applyBorder="1" applyAlignment="1" applyProtection="1">
      <alignment horizontal="center" vertical="top" wrapText="1"/>
    </xf>
    <xf numFmtId="0" fontId="4" fillId="7" borderId="0" xfId="28" applyFont="1" applyFill="1" applyBorder="1" applyAlignment="1" applyProtection="1">
      <alignment horizontal="center" wrapText="1"/>
    </xf>
    <xf numFmtId="0" fontId="4" fillId="7" borderId="0" xfId="28" applyFont="1" applyFill="1" applyBorder="1" applyAlignment="1" applyProtection="1">
      <alignment horizontal="right"/>
    </xf>
    <xf numFmtId="0" fontId="4" fillId="7" borderId="0" xfId="0" applyFont="1" applyFill="1"/>
    <xf numFmtId="0" fontId="10" fillId="0" borderId="0" xfId="0" applyFont="1"/>
    <xf numFmtId="49" fontId="4" fillId="7" borderId="0" xfId="0" applyNumberFormat="1" applyFont="1" applyFill="1" applyBorder="1" applyAlignment="1" applyProtection="1">
      <alignment horizontal="left"/>
      <protection locked="0"/>
    </xf>
    <xf numFmtId="0" fontId="4" fillId="7" borderId="0" xfId="0" applyFont="1" applyFill="1" applyBorder="1" applyAlignment="1">
      <alignment horizontal="left"/>
    </xf>
    <xf numFmtId="0" fontId="4" fillId="7" borderId="11" xfId="0" applyFont="1" applyFill="1" applyBorder="1"/>
    <xf numFmtId="0" fontId="9" fillId="0" borderId="0" xfId="0" applyFont="1" applyBorder="1"/>
    <xf numFmtId="49" fontId="4" fillId="7" borderId="11" xfId="0" applyNumberFormat="1" applyFont="1" applyFill="1" applyBorder="1" applyAlignment="1" applyProtection="1">
      <alignment horizontal="left"/>
      <protection locked="0"/>
    </xf>
    <xf numFmtId="49" fontId="10" fillId="6" borderId="11" xfId="0" applyNumberFormat="1" applyFont="1" applyFill="1" applyBorder="1" applyAlignment="1" applyProtection="1">
      <alignment horizontal="left"/>
      <protection locked="0"/>
    </xf>
    <xf numFmtId="0" fontId="4" fillId="6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75" fontId="5" fillId="7" borderId="3" xfId="0" applyNumberFormat="1" applyFont="1" applyFill="1" applyBorder="1" applyAlignment="1">
      <alignment horizontal="right" wrapText="1"/>
    </xf>
    <xf numFmtId="175" fontId="29" fillId="7" borderId="3" xfId="0" applyNumberFormat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wrapText="1"/>
    </xf>
    <xf numFmtId="0" fontId="5" fillId="7" borderId="0" xfId="0" applyFont="1" applyFill="1" applyAlignment="1">
      <alignment horizontal="center"/>
    </xf>
    <xf numFmtId="0" fontId="4" fillId="0" borderId="3" xfId="0" applyFont="1" applyBorder="1" applyAlignment="1">
      <alignment vertical="center"/>
    </xf>
    <xf numFmtId="0" fontId="4" fillId="8" borderId="3" xfId="2" applyFont="1" applyFill="1" applyBorder="1" applyAlignment="1" applyProtection="1">
      <alignment horizontal="center" vertical="center"/>
      <protection hidden="1"/>
    </xf>
    <xf numFmtId="0" fontId="4" fillId="8" borderId="3" xfId="2" applyFont="1" applyFill="1" applyBorder="1" applyAlignment="1" applyProtection="1">
      <alignment horizontal="center" vertical="center" wrapText="1"/>
      <protection hidden="1"/>
    </xf>
    <xf numFmtId="0" fontId="4" fillId="7" borderId="3" xfId="0" applyFont="1" applyFill="1" applyBorder="1"/>
    <xf numFmtId="0" fontId="4" fillId="8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wrapText="1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left" vertical="center" wrapText="1"/>
    </xf>
    <xf numFmtId="0" fontId="9" fillId="0" borderId="3" xfId="0" applyFont="1" applyBorder="1" applyAlignment="1"/>
    <xf numFmtId="0" fontId="9" fillId="8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/>
    <xf numFmtId="0" fontId="19" fillId="8" borderId="3" xfId="1" applyFont="1" applyFill="1" applyBorder="1" applyAlignment="1" applyProtection="1">
      <alignment horizontal="center" vertical="center" wrapText="1"/>
    </xf>
    <xf numFmtId="0" fontId="4" fillId="8" borderId="3" xfId="2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>
      <alignment horizontal="center"/>
    </xf>
    <xf numFmtId="49" fontId="4" fillId="0" borderId="0" xfId="1" applyNumberFormat="1" applyFont="1" applyFill="1" applyBorder="1" applyAlignment="1" applyProtection="1">
      <alignment horizontal="left"/>
      <protection locked="0" hidden="1"/>
    </xf>
    <xf numFmtId="0" fontId="4" fillId="8" borderId="8" xfId="2" applyFont="1" applyFill="1" applyBorder="1" applyAlignment="1" applyProtection="1">
      <alignment horizontal="center"/>
      <protection hidden="1"/>
    </xf>
    <xf numFmtId="0" fontId="19" fillId="8" borderId="8" xfId="1" applyFont="1" applyFill="1" applyBorder="1" applyAlignment="1" applyProtection="1">
      <alignment horizontal="center" wrapText="1"/>
    </xf>
    <xf numFmtId="0" fontId="19" fillId="8" borderId="8" xfId="1" applyFont="1" applyFill="1" applyBorder="1" applyAlignment="1" applyProtection="1">
      <alignment horizontal="center"/>
    </xf>
    <xf numFmtId="0" fontId="4" fillId="8" borderId="3" xfId="2" applyFont="1" applyFill="1" applyBorder="1" applyAlignment="1" applyProtection="1">
      <alignment horizontal="center"/>
      <protection hidden="1"/>
    </xf>
    <xf numFmtId="0" fontId="4" fillId="8" borderId="3" xfId="0" applyFont="1" applyFill="1" applyBorder="1" applyAlignment="1">
      <alignment horizontal="center"/>
    </xf>
    <xf numFmtId="0" fontId="4" fillId="7" borderId="0" xfId="0" applyFont="1" applyFill="1" applyBorder="1" applyAlignment="1"/>
    <xf numFmtId="0" fontId="4" fillId="0" borderId="0" xfId="1" applyFont="1" applyFill="1" applyBorder="1" applyAlignment="1" applyProtection="1">
      <protection hidden="1"/>
    </xf>
    <xf numFmtId="3" fontId="9" fillId="0" borderId="0" xfId="1" applyNumberFormat="1" applyFont="1" applyFill="1" applyBorder="1" applyProtection="1">
      <protection hidden="1"/>
    </xf>
    <xf numFmtId="0" fontId="4" fillId="0" borderId="3" xfId="2" applyFont="1" applyFill="1" applyBorder="1" applyAlignment="1" applyProtection="1">
      <alignment horizontal="center"/>
      <protection hidden="1"/>
    </xf>
    <xf numFmtId="0" fontId="4" fillId="0" borderId="0" xfId="2" applyFont="1" applyFill="1" applyBorder="1" applyProtection="1">
      <protection hidden="1"/>
    </xf>
    <xf numFmtId="168" fontId="4" fillId="0" borderId="11" xfId="1" applyNumberFormat="1" applyFont="1" applyFill="1" applyBorder="1" applyAlignment="1" applyProtection="1">
      <alignment horizontal="left"/>
      <protection locked="0" hidden="1"/>
    </xf>
    <xf numFmtId="0" fontId="5" fillId="0" borderId="11" xfId="2" applyFont="1" applyFill="1" applyBorder="1" applyAlignment="1" applyProtection="1">
      <alignment horizontal="left" vertical="center" wrapText="1"/>
      <protection hidden="1"/>
    </xf>
    <xf numFmtId="166" fontId="5" fillId="0" borderId="11" xfId="3" applyFont="1" applyFill="1" applyBorder="1" applyProtection="1">
      <alignment horizontal="center" vertical="center"/>
      <protection hidden="1"/>
    </xf>
    <xf numFmtId="3" fontId="5" fillId="0" borderId="11" xfId="2" applyNumberFormat="1" applyFont="1" applyFill="1" applyBorder="1" applyAlignment="1" applyProtection="1">
      <alignment horizontal="right" vertical="center"/>
      <protection hidden="1"/>
    </xf>
    <xf numFmtId="166" fontId="5" fillId="0" borderId="11" xfId="3" applyFont="1" applyFill="1" applyBorder="1" applyAlignment="1" applyProtection="1">
      <alignment horizontal="center" vertical="center"/>
      <protection hidden="1"/>
    </xf>
    <xf numFmtId="1" fontId="4" fillId="0" borderId="11" xfId="1" applyNumberFormat="1" applyFont="1" applyFill="1" applyBorder="1" applyAlignment="1" applyProtection="1">
      <alignment horizontal="left"/>
      <protection locked="0" hidden="1"/>
    </xf>
    <xf numFmtId="49" fontId="4" fillId="0" borderId="11" xfId="1" applyNumberFormat="1" applyFont="1" applyFill="1" applyBorder="1" applyAlignment="1" applyProtection="1">
      <alignment horizontal="left"/>
      <protection locked="0" hidden="1"/>
    </xf>
    <xf numFmtId="49" fontId="10" fillId="0" borderId="11" xfId="5" applyNumberFormat="1" applyFont="1" applyFill="1" applyBorder="1" applyAlignment="1" applyProtection="1">
      <alignment horizontal="left"/>
      <protection locked="0" hidden="1"/>
    </xf>
    <xf numFmtId="0" fontId="23" fillId="0" borderId="11" xfId="1" applyFont="1" applyFill="1" applyBorder="1" applyAlignment="1" applyProtection="1">
      <protection locked="0"/>
    </xf>
    <xf numFmtId="49" fontId="5" fillId="0" borderId="0" xfId="2" applyNumberFormat="1" applyFont="1" applyFill="1" applyBorder="1" applyAlignment="1" applyProtection="1">
      <alignment horizontal="left" vertical="center" wrapText="1"/>
      <protection hidden="1"/>
    </xf>
    <xf numFmtId="168" fontId="4" fillId="0" borderId="11" xfId="1" applyNumberFormat="1" applyFont="1" applyFill="1" applyBorder="1" applyAlignment="1" applyProtection="1">
      <alignment horizontal="left"/>
      <protection locked="0" hidden="1"/>
    </xf>
    <xf numFmtId="49" fontId="4" fillId="6" borderId="11" xfId="0" applyNumberFormat="1" applyFont="1" applyFill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left"/>
    </xf>
    <xf numFmtId="168" fontId="4" fillId="6" borderId="11" xfId="0" applyNumberFormat="1" applyFont="1" applyFill="1" applyBorder="1" applyAlignment="1" applyProtection="1">
      <alignment horizontal="left"/>
      <protection locked="0"/>
    </xf>
    <xf numFmtId="4" fontId="30" fillId="0" borderId="0" xfId="2" applyNumberFormat="1" applyFont="1" applyFill="1" applyBorder="1" applyAlignment="1" applyProtection="1">
      <alignment horizontal="right" vertical="center"/>
      <protection hidden="1"/>
    </xf>
    <xf numFmtId="49" fontId="4" fillId="0" borderId="11" xfId="1" applyNumberFormat="1" applyFont="1" applyFill="1" applyBorder="1" applyAlignment="1" applyProtection="1">
      <protection locked="0" hidden="1"/>
    </xf>
    <xf numFmtId="0" fontId="9" fillId="0" borderId="11" xfId="1" applyFont="1" applyFill="1" applyBorder="1" applyAlignment="1" applyProtection="1">
      <protection hidden="1"/>
    </xf>
    <xf numFmtId="49" fontId="4" fillId="0" borderId="13" xfId="1" applyNumberFormat="1" applyFont="1" applyFill="1" applyBorder="1" applyAlignment="1" applyProtection="1">
      <protection locked="0" hidden="1"/>
    </xf>
    <xf numFmtId="0" fontId="4" fillId="7" borderId="0" xfId="0" applyFont="1" applyFill="1" applyBorder="1"/>
    <xf numFmtId="0" fontId="9" fillId="0" borderId="13" xfId="0" applyFont="1" applyBorder="1"/>
    <xf numFmtId="0" fontId="10" fillId="7" borderId="13" xfId="0" applyFont="1" applyFill="1" applyBorder="1" applyAlignment="1"/>
    <xf numFmtId="49" fontId="4" fillId="7" borderId="13" xfId="0" applyNumberFormat="1" applyFont="1" applyFill="1" applyBorder="1" applyAlignment="1" applyProtection="1">
      <alignment horizontal="left"/>
      <protection locked="0"/>
    </xf>
    <xf numFmtId="49" fontId="4" fillId="6" borderId="13" xfId="0" applyNumberFormat="1" applyFont="1" applyFill="1" applyBorder="1" applyAlignment="1" applyProtection="1">
      <alignment horizontal="left"/>
      <protection locked="0"/>
    </xf>
    <xf numFmtId="0" fontId="4" fillId="7" borderId="11" xfId="0" applyFont="1" applyFill="1" applyBorder="1" applyAlignment="1">
      <alignment horizontal="left"/>
    </xf>
    <xf numFmtId="168" fontId="4" fillId="7" borderId="11" xfId="0" applyNumberFormat="1" applyFont="1" applyFill="1" applyBorder="1" applyAlignment="1" applyProtection="1">
      <alignment horizontal="left"/>
      <protection locked="0"/>
    </xf>
    <xf numFmtId="0" fontId="4" fillId="0" borderId="13" xfId="0" applyFont="1" applyBorder="1"/>
    <xf numFmtId="49" fontId="22" fillId="0" borderId="13" xfId="1" applyNumberFormat="1" applyFont="1" applyFill="1" applyBorder="1" applyAlignment="1" applyProtection="1"/>
    <xf numFmtId="49" fontId="4" fillId="0" borderId="13" xfId="5" applyNumberFormat="1" applyFont="1" applyFill="1" applyBorder="1" applyProtection="1">
      <protection hidden="1"/>
    </xf>
    <xf numFmtId="0" fontId="4" fillId="0" borderId="13" xfId="5" applyFont="1" applyFill="1" applyBorder="1" applyProtection="1">
      <protection hidden="1"/>
    </xf>
    <xf numFmtId="0" fontId="4" fillId="0" borderId="13" xfId="6" applyFont="1" applyFill="1" applyBorder="1" applyAlignment="1" applyProtection="1">
      <alignment horizontal="right"/>
      <protection hidden="1"/>
    </xf>
    <xf numFmtId="49" fontId="22" fillId="0" borderId="11" xfId="1" applyNumberFormat="1" applyFont="1" applyFill="1" applyBorder="1" applyAlignment="1" applyProtection="1"/>
    <xf numFmtId="49" fontId="10" fillId="0" borderId="11" xfId="5" applyNumberFormat="1" applyFont="1" applyFill="1" applyBorder="1" applyAlignment="1" applyProtection="1">
      <protection locked="0" hidden="1"/>
    </xf>
    <xf numFmtId="0" fontId="23" fillId="0" borderId="0" xfId="1" applyFont="1" applyFill="1" applyBorder="1" applyAlignment="1" applyProtection="1">
      <protection locked="0"/>
    </xf>
    <xf numFmtId="0" fontId="23" fillId="0" borderId="0" xfId="1" applyFont="1" applyFill="1" applyBorder="1" applyAlignment="1" applyProtection="1">
      <alignment horizontal="center"/>
      <protection locked="0"/>
    </xf>
    <xf numFmtId="49" fontId="10" fillId="0" borderId="13" xfId="5" applyNumberFormat="1" applyFont="1" applyFill="1" applyBorder="1" applyAlignment="1" applyProtection="1">
      <protection locked="0" hidden="1"/>
    </xf>
    <xf numFmtId="0" fontId="23" fillId="0" borderId="13" xfId="1" applyFont="1" applyFill="1" applyBorder="1" applyAlignment="1" applyProtection="1">
      <protection locked="0"/>
    </xf>
    <xf numFmtId="0" fontId="5" fillId="0" borderId="13" xfId="2" applyFont="1" applyFill="1" applyBorder="1" applyAlignment="1" applyProtection="1">
      <alignment horizontal="left" vertical="center" wrapText="1"/>
      <protection hidden="1"/>
    </xf>
    <xf numFmtId="168" fontId="4" fillId="0" borderId="13" xfId="1" applyNumberFormat="1" applyFont="1" applyFill="1" applyBorder="1" applyAlignment="1" applyProtection="1">
      <protection locked="0" hidden="1"/>
    </xf>
    <xf numFmtId="168" fontId="4" fillId="0" borderId="11" xfId="5" applyNumberFormat="1" applyFont="1" applyFill="1" applyBorder="1" applyAlignment="1" applyProtection="1">
      <protection locked="0"/>
    </xf>
    <xf numFmtId="168" fontId="4" fillId="0" borderId="0" xfId="1" applyNumberFormat="1" applyFont="1" applyFill="1" applyBorder="1" applyAlignment="1" applyProtection="1">
      <protection locked="0" hidden="1"/>
    </xf>
    <xf numFmtId="49" fontId="7" fillId="6" borderId="13" xfId="1" applyNumberFormat="1" applyFont="1" applyFill="1" applyBorder="1" applyAlignment="1" applyProtection="1">
      <protection locked="0"/>
    </xf>
    <xf numFmtId="49" fontId="7" fillId="6" borderId="11" xfId="1" applyNumberFormat="1" applyFont="1" applyFill="1" applyBorder="1" applyAlignment="1" applyProtection="1">
      <protection locked="0"/>
    </xf>
    <xf numFmtId="168" fontId="7" fillId="6" borderId="11" xfId="1" applyNumberFormat="1" applyFont="1" applyFill="1" applyBorder="1" applyAlignment="1" applyProtection="1">
      <protection locked="0"/>
    </xf>
    <xf numFmtId="1" fontId="7" fillId="6" borderId="11" xfId="1" applyNumberFormat="1" applyFont="1" applyFill="1" applyBorder="1" applyAlignment="1" applyProtection="1">
      <protection locked="0"/>
    </xf>
    <xf numFmtId="49" fontId="7" fillId="6" borderId="0" xfId="1" applyNumberFormat="1" applyFont="1" applyFill="1" applyBorder="1" applyAlignment="1" applyProtection="1">
      <protection locked="0"/>
    </xf>
    <xf numFmtId="0" fontId="7" fillId="6" borderId="0" xfId="6" applyFont="1" applyFill="1" applyBorder="1" applyAlignment="1" applyProtection="1"/>
    <xf numFmtId="0" fontId="4" fillId="0" borderId="6" xfId="2" applyFont="1" applyFill="1" applyBorder="1" applyAlignment="1" applyProtection="1">
      <protection hidden="1"/>
    </xf>
    <xf numFmtId="0" fontId="9" fillId="0" borderId="6" xfId="0" applyFont="1" applyBorder="1" applyAlignment="1"/>
    <xf numFmtId="0" fontId="4" fillId="8" borderId="3" xfId="2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Protection="1"/>
    <xf numFmtId="0" fontId="4" fillId="0" borderId="6" xfId="1" applyFont="1" applyFill="1" applyBorder="1" applyProtection="1"/>
    <xf numFmtId="49" fontId="4" fillId="8" borderId="3" xfId="2" quotePrefix="1" applyNumberFormat="1" applyFont="1" applyFill="1" applyBorder="1" applyAlignment="1" applyProtection="1">
      <alignment horizontal="center"/>
      <protection hidden="1"/>
    </xf>
    <xf numFmtId="0" fontId="0" fillId="0" borderId="0" xfId="0" applyAlignment="1"/>
    <xf numFmtId="49" fontId="4" fillId="0" borderId="0" xfId="5" applyNumberFormat="1" applyFont="1" applyFill="1" applyBorder="1" applyAlignment="1" applyProtection="1">
      <protection hidden="1"/>
    </xf>
    <xf numFmtId="49" fontId="22" fillId="0" borderId="0" xfId="1" applyNumberFormat="1" applyFont="1" applyFill="1" applyBorder="1" applyAlignment="1" applyProtection="1"/>
    <xf numFmtId="0" fontId="4" fillId="8" borderId="8" xfId="2" applyFont="1" applyFill="1" applyBorder="1" applyAlignment="1" applyProtection="1">
      <alignment horizontal="center"/>
      <protection hidden="1"/>
    </xf>
    <xf numFmtId="0" fontId="5" fillId="0" borderId="4" xfId="2" applyFont="1" applyFill="1" applyBorder="1" applyAlignment="1" applyProtection="1">
      <alignment horizontal="left" vertical="center" wrapText="1"/>
      <protection hidden="1"/>
    </xf>
    <xf numFmtId="0" fontId="4" fillId="8" borderId="5" xfId="2" applyFont="1" applyFill="1" applyBorder="1" applyAlignment="1" applyProtection="1">
      <alignment horizontal="center" vertical="center" wrapText="1"/>
      <protection hidden="1"/>
    </xf>
    <xf numFmtId="0" fontId="4" fillId="8" borderId="4" xfId="2" applyFont="1" applyFill="1" applyBorder="1" applyAlignment="1" applyProtection="1">
      <alignment horizontal="center" vertical="center" wrapText="1"/>
      <protection hidden="1"/>
    </xf>
    <xf numFmtId="0" fontId="4" fillId="8" borderId="7" xfId="2" applyFont="1" applyFill="1" applyBorder="1" applyAlignment="1" applyProtection="1">
      <alignment horizontal="center" vertical="center" wrapText="1"/>
      <protection hidden="1"/>
    </xf>
    <xf numFmtId="0" fontId="4" fillId="0" borderId="0" xfId="5" applyFont="1" applyFill="1" applyAlignment="1" applyProtection="1">
      <protection hidden="1"/>
    </xf>
    <xf numFmtId="0" fontId="22" fillId="0" borderId="0" xfId="1" applyFont="1" applyFill="1" applyAlignment="1" applyProtection="1"/>
    <xf numFmtId="0" fontId="4" fillId="7" borderId="6" xfId="0" applyFont="1" applyFill="1" applyBorder="1" applyAlignment="1">
      <alignment horizontal="center" wrapText="1"/>
    </xf>
    <xf numFmtId="0" fontId="4" fillId="0" borderId="3" xfId="2" applyFont="1" applyFill="1" applyBorder="1" applyAlignment="1" applyProtection="1">
      <alignment horizontal="left" vertical="center" wrapText="1"/>
      <protection hidden="1"/>
    </xf>
    <xf numFmtId="49" fontId="4" fillId="0" borderId="0" xfId="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center" vertical="center"/>
      <protection hidden="1"/>
    </xf>
    <xf numFmtId="0" fontId="4" fillId="8" borderId="3" xfId="2" applyFont="1" applyFill="1" applyBorder="1" applyAlignment="1" applyProtection="1">
      <alignment horizontal="center" vertical="center" wrapText="1"/>
      <protection hidden="1"/>
    </xf>
    <xf numFmtId="0" fontId="4" fillId="8" borderId="3" xfId="2" applyFont="1" applyFill="1" applyBorder="1" applyAlignment="1" applyProtection="1">
      <alignment horizontal="center" vertical="center"/>
      <protection hidden="1"/>
    </xf>
    <xf numFmtId="49" fontId="5" fillId="0" borderId="0" xfId="2" applyNumberFormat="1" applyFont="1" applyFill="1" applyBorder="1" applyAlignment="1" applyProtection="1">
      <alignment horizontal="left" vertical="center" wrapText="1"/>
      <protection hidden="1"/>
    </xf>
    <xf numFmtId="0" fontId="4" fillId="8" borderId="12" xfId="2" applyFont="1" applyFill="1" applyBorder="1" applyAlignment="1" applyProtection="1">
      <alignment vertical="center" wrapText="1"/>
      <protection hidden="1"/>
    </xf>
    <xf numFmtId="0" fontId="4" fillId="8" borderId="8" xfId="2" applyFont="1" applyFill="1" applyBorder="1" applyAlignment="1" applyProtection="1">
      <alignment vertical="center" wrapText="1"/>
      <protection hidden="1"/>
    </xf>
    <xf numFmtId="0" fontId="5" fillId="0" borderId="3" xfId="2" applyFont="1" applyFill="1" applyBorder="1" applyAlignment="1" applyProtection="1">
      <alignment horizontal="left" vertical="center" wrapText="1"/>
      <protection hidden="1"/>
    </xf>
    <xf numFmtId="0" fontId="5" fillId="0" borderId="5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5" xfId="2" applyFont="1" applyFill="1" applyBorder="1" applyAlignment="1" applyProtection="1">
      <alignment horizontal="left" vertical="center" wrapText="1"/>
      <protection hidden="1"/>
    </xf>
    <xf numFmtId="0" fontId="4" fillId="0" borderId="4" xfId="2" applyFont="1" applyFill="1" applyBorder="1" applyAlignment="1" applyProtection="1">
      <alignment horizontal="left" vertical="center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8" borderId="3" xfId="2" applyFont="1" applyFill="1" applyBorder="1" applyAlignment="1" applyProtection="1">
      <alignment horizontal="center" wrapText="1"/>
      <protection hidden="1"/>
    </xf>
    <xf numFmtId="0" fontId="5" fillId="0" borderId="5" xfId="2" applyFont="1" applyFill="1" applyBorder="1" applyAlignment="1" applyProtection="1">
      <alignment vertical="center" wrapText="1"/>
      <protection hidden="1"/>
    </xf>
    <xf numFmtId="0" fontId="5" fillId="0" borderId="4" xfId="2" applyFont="1" applyFill="1" applyBorder="1" applyAlignment="1" applyProtection="1">
      <alignment vertical="center" wrapText="1"/>
      <protection hidden="1"/>
    </xf>
    <xf numFmtId="0" fontId="5" fillId="0" borderId="7" xfId="2" applyFont="1" applyFill="1" applyBorder="1" applyAlignment="1" applyProtection="1">
      <alignment vertical="center" wrapText="1"/>
      <protection hidden="1"/>
    </xf>
    <xf numFmtId="0" fontId="5" fillId="0" borderId="5" xfId="2" applyFont="1" applyFill="1" applyBorder="1" applyAlignment="1" applyProtection="1">
      <alignment horizontal="left" vertical="center" wrapText="1" shrinkToFit="1"/>
      <protection hidden="1"/>
    </xf>
    <xf numFmtId="0" fontId="5" fillId="0" borderId="4" xfId="2" applyFont="1" applyFill="1" applyBorder="1" applyAlignment="1" applyProtection="1">
      <alignment horizontal="left" vertical="center" wrapText="1" shrinkToFit="1"/>
      <protection hidden="1"/>
    </xf>
    <xf numFmtId="0" fontId="5" fillId="0" borderId="7" xfId="2" applyFont="1" applyFill="1" applyBorder="1" applyAlignment="1" applyProtection="1">
      <alignment horizontal="left" vertical="center" wrapText="1" shrinkToFit="1"/>
      <protection hidden="1"/>
    </xf>
    <xf numFmtId="0" fontId="4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/>
    </xf>
    <xf numFmtId="49" fontId="4" fillId="8" borderId="3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" fillId="8" borderId="3" xfId="2" applyFont="1" applyFill="1" applyBorder="1" applyAlignment="1" applyProtection="1">
      <alignment horizontal="center"/>
      <protection hidden="1"/>
    </xf>
    <xf numFmtId="49" fontId="4" fillId="0" borderId="11" xfId="5" applyNumberFormat="1" applyFont="1" applyFill="1" applyBorder="1" applyAlignment="1" applyProtection="1">
      <alignment horizontal="left"/>
      <protection locked="0"/>
    </xf>
    <xf numFmtId="49" fontId="4" fillId="0" borderId="0" xfId="5" applyNumberFormat="1" applyFont="1" applyFill="1" applyBorder="1" applyAlignment="1" applyProtection="1">
      <alignment horizontal="left"/>
      <protection locked="0"/>
    </xf>
    <xf numFmtId="1" fontId="4" fillId="0" borderId="11" xfId="5" applyNumberFormat="1" applyFont="1" applyFill="1" applyBorder="1" applyAlignment="1" applyProtection="1">
      <alignment horizontal="left"/>
      <protection locked="0"/>
    </xf>
    <xf numFmtId="0" fontId="9" fillId="0" borderId="11" xfId="29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9" fillId="6" borderId="0" xfId="1" applyFont="1" applyFill="1" applyAlignment="1" applyProtection="1">
      <alignment horizontal="center"/>
    </xf>
    <xf numFmtId="0" fontId="19" fillId="8" borderId="3" xfId="1" applyFont="1" applyFill="1" applyBorder="1" applyAlignment="1" applyProtection="1">
      <alignment horizontal="center" vertical="center"/>
    </xf>
    <xf numFmtId="0" fontId="19" fillId="8" borderId="3" xfId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" fillId="7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49" fontId="4" fillId="6" borderId="11" xfId="0" applyNumberFormat="1" applyFont="1" applyFill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left"/>
    </xf>
    <xf numFmtId="49" fontId="4" fillId="6" borderId="13" xfId="0" applyNumberFormat="1" applyFont="1" applyFill="1" applyBorder="1" applyAlignment="1" applyProtection="1">
      <alignment horizontal="left"/>
      <protection locked="0"/>
    </xf>
    <xf numFmtId="168" fontId="4" fillId="6" borderId="11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2" applyFont="1" applyAlignment="1">
      <alignment horizontal="center" wrapText="1"/>
    </xf>
  </cellXfs>
  <cellStyles count="34">
    <cellStyle name="Aop" xfId="3"/>
    <cellStyle name="Calculation 2" xfId="8"/>
    <cellStyle name="Comma" xfId="33" builtinId="3"/>
    <cellStyle name="Comma 2" xfId="9"/>
    <cellStyle name="Comma 3" xfId="30"/>
    <cellStyle name="Date" xfId="10"/>
    <cellStyle name="Fixed" xfId="11"/>
    <cellStyle name="Good 2" xfId="12"/>
    <cellStyle name="Grupa" xfId="4"/>
    <cellStyle name="Heading1" xfId="13"/>
    <cellStyle name="Heading2" xfId="14"/>
    <cellStyle name="Hyperlink 2" xfId="15"/>
    <cellStyle name="Normal" xfId="0" builtinId="0"/>
    <cellStyle name="Normal 2" xfId="1"/>
    <cellStyle name="Normal 2 2" xfId="2"/>
    <cellStyle name="Normal 2 2 2" xfId="28"/>
    <cellStyle name="Normal 2 3" xfId="7"/>
    <cellStyle name="Normal 2 4" xfId="6"/>
    <cellStyle name="Normal 2 4 2" xfId="32"/>
    <cellStyle name="Normal 3" xfId="5"/>
    <cellStyle name="Normal 3 2" xfId="16"/>
    <cellStyle name="Normal 3 2 2" xfId="17"/>
    <cellStyle name="Normal 4" xfId="18"/>
    <cellStyle name="Normal 4 2" xfId="29"/>
    <cellStyle name="Normal 5" xfId="19"/>
    <cellStyle name="Normal 6" xfId="31"/>
    <cellStyle name="Obično_ik" xfId="20"/>
    <cellStyle name="Style 1" xfId="21"/>
    <cellStyle name="UnosBroj" xfId="22"/>
    <cellStyle name="UnosPodataka" xfId="23"/>
    <cellStyle name="UnosTekst" xfId="24"/>
    <cellStyle name="Zaglavlje" xfId="25"/>
    <cellStyle name="ZiroRacun" xfId="26"/>
    <cellStyle name="ZiroRacunUnos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User\Desktop\AZORS\Hrvati%20i%20Srbija%20obrasci\Hrvati\Godisnji%20izvjestaj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TEH_obvezna"/>
      <sheetName val="TEH_vrste"/>
      <sheetName val="TEH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likv"/>
    </sheetNames>
    <sheetDataSet>
      <sheetData sheetId="0" refreshError="1">
        <row r="5">
          <cell r="B5" t="str">
            <v xml:space="preserve">naziv društva </v>
          </cell>
          <cell r="E5" t="str">
            <v>15.3.2009.</v>
          </cell>
        </row>
        <row r="7">
          <cell r="E7" t="str">
            <v>01.01.2008.- 31.12.2008.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03"/>
  <sheetViews>
    <sheetView showGridLines="0" tabSelected="1" topLeftCell="A12" workbookViewId="0">
      <selection activeCell="B96" sqref="B96:F96"/>
    </sheetView>
  </sheetViews>
  <sheetFormatPr defaultColWidth="0" defaultRowHeight="12.75" zeroHeight="1" x14ac:dyDescent="0.2"/>
  <cols>
    <col min="1" max="1" width="7.42578125" style="77" customWidth="1"/>
    <col min="2" max="3" width="9.140625" style="77" customWidth="1"/>
    <col min="4" max="4" width="8.85546875" style="77" customWidth="1"/>
    <col min="5" max="5" width="9.140625" style="77" customWidth="1"/>
    <col min="6" max="6" width="4.42578125" style="77" customWidth="1"/>
    <col min="7" max="7" width="5.42578125" style="77" bestFit="1" customWidth="1"/>
    <col min="8" max="8" width="7.5703125" style="77" customWidth="1"/>
    <col min="9" max="9" width="11.5703125" style="77" customWidth="1"/>
    <col min="10" max="10" width="10.42578125" style="77" customWidth="1"/>
    <col min="11" max="11" width="13.42578125" style="77" customWidth="1"/>
    <col min="12" max="12" width="2.140625" style="77" customWidth="1"/>
    <col min="13" max="14" width="0" style="77" hidden="1" customWidth="1"/>
    <col min="15" max="16384" width="9.140625" style="77" hidden="1"/>
  </cols>
  <sheetData>
    <row r="1" spans="1:14" hidden="1" x14ac:dyDescent="0.2">
      <c r="A1" s="16"/>
      <c r="B1" s="252"/>
      <c r="C1" s="252"/>
      <c r="D1" s="252"/>
      <c r="E1" s="252"/>
      <c r="F1" s="252"/>
      <c r="G1" s="15"/>
      <c r="H1" s="14"/>
      <c r="I1" s="14"/>
      <c r="J1" s="14"/>
      <c r="K1" s="14"/>
      <c r="N1" s="77" t="s">
        <v>184</v>
      </c>
    </row>
    <row r="2" spans="1:14" hidden="1" x14ac:dyDescent="0.2">
      <c r="A2" s="16"/>
      <c r="B2" s="252"/>
      <c r="C2" s="252"/>
      <c r="D2" s="252"/>
      <c r="E2" s="252"/>
      <c r="F2" s="252"/>
      <c r="G2" s="15"/>
      <c r="H2" s="14"/>
      <c r="I2" s="14"/>
      <c r="J2" s="14"/>
      <c r="K2" s="14"/>
      <c r="N2" s="77" t="s">
        <v>184</v>
      </c>
    </row>
    <row r="3" spans="1:14" hidden="1" x14ac:dyDescent="0.2">
      <c r="A3" s="16"/>
      <c r="B3" s="252"/>
      <c r="C3" s="252"/>
      <c r="D3" s="252"/>
      <c r="E3" s="252"/>
      <c r="F3" s="252"/>
      <c r="G3" s="15"/>
      <c r="H3" s="14"/>
      <c r="I3" s="14"/>
      <c r="J3" s="14"/>
      <c r="K3" s="14"/>
      <c r="N3" s="77" t="s">
        <v>184</v>
      </c>
    </row>
    <row r="4" spans="1:14" hidden="1" x14ac:dyDescent="0.2">
      <c r="A4" s="16"/>
      <c r="B4" s="252"/>
      <c r="C4" s="252"/>
      <c r="D4" s="252"/>
      <c r="E4" s="252"/>
      <c r="F4" s="252"/>
      <c r="G4" s="15"/>
      <c r="H4" s="14"/>
      <c r="I4" s="14"/>
      <c r="J4" s="14"/>
      <c r="K4" s="14"/>
      <c r="N4" s="77" t="s">
        <v>184</v>
      </c>
    </row>
    <row r="5" spans="1:14" hidden="1" x14ac:dyDescent="0.2">
      <c r="A5" s="16"/>
      <c r="B5" s="252"/>
      <c r="C5" s="252"/>
      <c r="D5" s="252"/>
      <c r="E5" s="252"/>
      <c r="F5" s="252"/>
      <c r="G5" s="15"/>
      <c r="H5" s="14"/>
      <c r="I5" s="14"/>
      <c r="J5" s="14"/>
      <c r="K5" s="14"/>
      <c r="N5" s="77" t="s">
        <v>184</v>
      </c>
    </row>
    <row r="6" spans="1:14" hidden="1" x14ac:dyDescent="0.2">
      <c r="A6" s="16"/>
      <c r="B6" s="252"/>
      <c r="C6" s="252"/>
      <c r="D6" s="252"/>
      <c r="E6" s="252"/>
      <c r="F6" s="252"/>
      <c r="G6" s="15"/>
      <c r="H6" s="14"/>
      <c r="I6" s="14"/>
      <c r="J6" s="14"/>
      <c r="K6" s="14"/>
      <c r="N6" s="77" t="s">
        <v>184</v>
      </c>
    </row>
    <row r="7" spans="1:14" hidden="1" x14ac:dyDescent="0.2">
      <c r="A7" s="16"/>
      <c r="B7" s="252"/>
      <c r="C7" s="252"/>
      <c r="D7" s="252"/>
      <c r="E7" s="252"/>
      <c r="F7" s="252"/>
      <c r="G7" s="15"/>
      <c r="H7" s="14"/>
      <c r="I7" s="14"/>
      <c r="J7" s="14"/>
      <c r="K7" s="14"/>
      <c r="N7" s="77" t="s">
        <v>184</v>
      </c>
    </row>
    <row r="8" spans="1:14" hidden="1" x14ac:dyDescent="0.2">
      <c r="A8" s="16"/>
      <c r="B8" s="252"/>
      <c r="C8" s="252"/>
      <c r="D8" s="252"/>
      <c r="E8" s="252"/>
      <c r="F8" s="252"/>
      <c r="G8" s="15"/>
      <c r="H8" s="14"/>
      <c r="I8" s="14"/>
      <c r="J8" s="14"/>
      <c r="K8" s="14"/>
      <c r="N8" s="77" t="s">
        <v>184</v>
      </c>
    </row>
    <row r="9" spans="1:14" hidden="1" x14ac:dyDescent="0.2">
      <c r="A9" s="16"/>
      <c r="B9" s="252"/>
      <c r="C9" s="252"/>
      <c r="D9" s="252"/>
      <c r="E9" s="252"/>
      <c r="F9" s="252"/>
      <c r="G9" s="15"/>
      <c r="H9" s="14"/>
      <c r="I9" s="14"/>
      <c r="J9" s="14"/>
      <c r="K9" s="14"/>
      <c r="N9" s="77" t="s">
        <v>184</v>
      </c>
    </row>
    <row r="10" spans="1:14" hidden="1" x14ac:dyDescent="0.2">
      <c r="A10" s="16"/>
      <c r="B10" s="252"/>
      <c r="C10" s="252"/>
      <c r="D10" s="252"/>
      <c r="E10" s="252"/>
      <c r="F10" s="252"/>
      <c r="G10" s="15"/>
      <c r="H10" s="14"/>
      <c r="I10" s="14"/>
      <c r="J10" s="14"/>
      <c r="K10" s="14"/>
      <c r="N10" s="77" t="s">
        <v>184</v>
      </c>
    </row>
    <row r="11" spans="1:14" hidden="1" x14ac:dyDescent="0.2">
      <c r="A11" s="13"/>
      <c r="B11" s="256"/>
      <c r="C11" s="256"/>
      <c r="D11" s="256"/>
      <c r="E11" s="256"/>
      <c r="F11" s="256"/>
      <c r="G11" s="12"/>
      <c r="H11" s="11"/>
      <c r="I11" s="11"/>
      <c r="J11" s="11"/>
      <c r="K11" s="11"/>
      <c r="N11" s="77" t="s">
        <v>184</v>
      </c>
    </row>
    <row r="12" spans="1:14" ht="18" customHeight="1" x14ac:dyDescent="0.2">
      <c r="A12" s="13"/>
      <c r="B12" s="197"/>
      <c r="C12" s="197"/>
      <c r="D12" s="197"/>
      <c r="E12" s="197"/>
      <c r="F12" s="197"/>
      <c r="G12" s="12"/>
      <c r="H12" s="11"/>
      <c r="I12" s="11"/>
      <c r="J12" s="11"/>
      <c r="K12" s="202" t="s">
        <v>602</v>
      </c>
    </row>
    <row r="13" spans="1:14" x14ac:dyDescent="0.2">
      <c r="A13" s="17"/>
      <c r="B13" s="241"/>
      <c r="C13" s="242"/>
      <c r="D13" s="242"/>
      <c r="E13" s="242"/>
      <c r="F13" s="242"/>
      <c r="G13" s="78"/>
      <c r="H13" s="79"/>
      <c r="I13" s="79"/>
      <c r="J13" s="80" t="s">
        <v>198</v>
      </c>
      <c r="K13" s="81" t="s">
        <v>527</v>
      </c>
      <c r="N13" s="77" t="s">
        <v>184</v>
      </c>
    </row>
    <row r="14" spans="1:14" x14ac:dyDescent="0.2">
      <c r="A14" s="46" t="s">
        <v>530</v>
      </c>
      <c r="B14" s="82"/>
      <c r="C14" s="83"/>
      <c r="D14" s="214"/>
      <c r="E14" s="214"/>
      <c r="F14" s="214"/>
      <c r="G14" s="215"/>
      <c r="H14" s="216"/>
      <c r="I14" s="216"/>
      <c r="J14" s="217"/>
      <c r="K14" s="81"/>
    </row>
    <row r="15" spans="1:14" x14ac:dyDescent="0.2">
      <c r="A15" s="47" t="s">
        <v>542</v>
      </c>
      <c r="B15" s="82"/>
      <c r="C15" s="83"/>
      <c r="D15" s="218"/>
      <c r="E15" s="218"/>
      <c r="F15" s="218"/>
      <c r="G15" s="84"/>
      <c r="H15" s="85"/>
      <c r="I15" s="85"/>
      <c r="J15" s="86"/>
      <c r="K15" s="81"/>
    </row>
    <row r="16" spans="1:14" x14ac:dyDescent="0.2">
      <c r="A16" s="47" t="s">
        <v>197</v>
      </c>
      <c r="B16" s="47"/>
      <c r="C16" s="47"/>
      <c r="D16" s="52"/>
      <c r="E16" s="52"/>
      <c r="F16" s="52"/>
      <c r="G16" s="222"/>
      <c r="H16" s="223"/>
      <c r="I16" s="223"/>
      <c r="J16" s="223"/>
      <c r="K16" s="220"/>
      <c r="N16" s="77" t="s">
        <v>184</v>
      </c>
    </row>
    <row r="17" spans="1:14" x14ac:dyDescent="0.2">
      <c r="A17" s="46" t="s">
        <v>528</v>
      </c>
      <c r="B17" s="46"/>
      <c r="C17" s="46"/>
      <c r="D17" s="51"/>
      <c r="E17" s="51"/>
      <c r="F17" s="51"/>
      <c r="G17" s="219"/>
      <c r="H17" s="196"/>
      <c r="I17" s="196"/>
      <c r="J17" s="196"/>
      <c r="K17" s="220"/>
      <c r="N17" s="77" t="s">
        <v>184</v>
      </c>
    </row>
    <row r="18" spans="1:14" x14ac:dyDescent="0.2">
      <c r="A18" s="47" t="s">
        <v>196</v>
      </c>
      <c r="B18" s="47"/>
      <c r="C18" s="47"/>
      <c r="D18" s="52"/>
      <c r="E18" s="52"/>
      <c r="F18" s="52"/>
      <c r="G18" s="219"/>
      <c r="H18" s="196"/>
      <c r="I18" s="196"/>
      <c r="J18" s="196"/>
      <c r="K18" s="220"/>
      <c r="N18" s="77" t="s">
        <v>184</v>
      </c>
    </row>
    <row r="19" spans="1:14" x14ac:dyDescent="0.2">
      <c r="A19" s="46" t="s">
        <v>532</v>
      </c>
      <c r="B19" s="46"/>
      <c r="C19" s="46"/>
      <c r="D19" s="51"/>
      <c r="E19" s="51"/>
      <c r="F19" s="51"/>
      <c r="G19" s="195"/>
      <c r="H19" s="196"/>
      <c r="I19" s="196"/>
      <c r="J19" s="196"/>
      <c r="K19" s="221"/>
    </row>
    <row r="20" spans="1:14" x14ac:dyDescent="0.2">
      <c r="A20" s="47" t="s">
        <v>529</v>
      </c>
      <c r="B20" s="47"/>
      <c r="C20" s="47"/>
      <c r="D20" s="52"/>
      <c r="E20" s="52"/>
      <c r="F20" s="52"/>
      <c r="G20" s="195"/>
      <c r="H20" s="196"/>
      <c r="I20" s="196"/>
      <c r="J20" s="196"/>
      <c r="K20" s="221"/>
    </row>
    <row r="21" spans="1:14" x14ac:dyDescent="0.2">
      <c r="A21" s="47" t="s">
        <v>534</v>
      </c>
      <c r="B21" s="47"/>
      <c r="C21" s="47"/>
      <c r="D21" s="52"/>
      <c r="E21" s="52"/>
      <c r="F21" s="52"/>
      <c r="G21" s="195"/>
      <c r="H21" s="196"/>
      <c r="I21" s="196"/>
      <c r="J21" s="196"/>
      <c r="K21" s="221"/>
    </row>
    <row r="22" spans="1:14" x14ac:dyDescent="0.2">
      <c r="A22" s="47" t="s">
        <v>533</v>
      </c>
      <c r="B22" s="47"/>
      <c r="C22" s="47"/>
      <c r="D22" s="52"/>
      <c r="E22" s="52"/>
      <c r="F22" s="52"/>
      <c r="G22" s="219"/>
      <c r="H22" s="196"/>
      <c r="I22" s="196"/>
      <c r="J22" s="196"/>
      <c r="K22" s="220"/>
      <c r="N22" s="77" t="s">
        <v>184</v>
      </c>
    </row>
    <row r="23" spans="1:14" x14ac:dyDescent="0.2">
      <c r="A23" s="18"/>
      <c r="B23" s="248"/>
      <c r="C23" s="249"/>
      <c r="D23" s="249"/>
      <c r="E23" s="249"/>
      <c r="F23" s="249"/>
      <c r="G23" s="18"/>
      <c r="H23" s="18"/>
      <c r="I23" s="18"/>
      <c r="J23" s="18"/>
      <c r="K23" s="18"/>
      <c r="N23" s="77" t="s">
        <v>184</v>
      </c>
    </row>
    <row r="24" spans="1:14" x14ac:dyDescent="0.2">
      <c r="A24" s="253" t="s">
        <v>536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N24" s="77" t="s">
        <v>184</v>
      </c>
    </row>
    <row r="25" spans="1:14" x14ac:dyDescent="0.2">
      <c r="A25" s="253" t="s">
        <v>195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N25" s="77" t="s">
        <v>184</v>
      </c>
    </row>
    <row r="26" spans="1:14" ht="12.75" customHeight="1" x14ac:dyDescent="0.2">
      <c r="A26" s="250" t="s">
        <v>606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N26" s="77" t="s">
        <v>184</v>
      </c>
    </row>
    <row r="27" spans="1:14" ht="21" customHeight="1" x14ac:dyDescent="0.2">
      <c r="A27" s="254" t="s">
        <v>193</v>
      </c>
      <c r="B27" s="255" t="s">
        <v>192</v>
      </c>
      <c r="C27" s="255"/>
      <c r="D27" s="255"/>
      <c r="E27" s="255"/>
      <c r="F27" s="255"/>
      <c r="G27" s="257" t="s">
        <v>600</v>
      </c>
      <c r="H27" s="245" t="s">
        <v>190</v>
      </c>
      <c r="I27" s="246"/>
      <c r="J27" s="247"/>
      <c r="K27" s="254" t="s">
        <v>189</v>
      </c>
      <c r="N27" s="77" t="s">
        <v>184</v>
      </c>
    </row>
    <row r="28" spans="1:14" ht="47.25" customHeight="1" x14ac:dyDescent="0.2">
      <c r="A28" s="254"/>
      <c r="B28" s="255"/>
      <c r="C28" s="255"/>
      <c r="D28" s="255"/>
      <c r="E28" s="255"/>
      <c r="F28" s="255"/>
      <c r="G28" s="258"/>
      <c r="H28" s="162" t="s">
        <v>188</v>
      </c>
      <c r="I28" s="163" t="s">
        <v>187</v>
      </c>
      <c r="J28" s="163" t="s">
        <v>186</v>
      </c>
      <c r="K28" s="254"/>
      <c r="N28" s="77" t="s">
        <v>184</v>
      </c>
    </row>
    <row r="29" spans="1:14" x14ac:dyDescent="0.2">
      <c r="A29" s="178">
        <v>1</v>
      </c>
      <c r="B29" s="243">
        <v>2</v>
      </c>
      <c r="C29" s="243"/>
      <c r="D29" s="243"/>
      <c r="E29" s="243"/>
      <c r="F29" s="243"/>
      <c r="G29" s="178">
        <v>3</v>
      </c>
      <c r="H29" s="178">
        <v>4</v>
      </c>
      <c r="I29" s="178">
        <v>5</v>
      </c>
      <c r="J29" s="178">
        <v>6</v>
      </c>
      <c r="K29" s="178">
        <v>7</v>
      </c>
      <c r="N29" s="77" t="s">
        <v>184</v>
      </c>
    </row>
    <row r="30" spans="1:14" x14ac:dyDescent="0.2">
      <c r="A30" s="10">
        <v>0</v>
      </c>
      <c r="B30" s="244" t="s">
        <v>185</v>
      </c>
      <c r="C30" s="244"/>
      <c r="D30" s="244"/>
      <c r="E30" s="244"/>
      <c r="F30" s="244"/>
      <c r="G30" s="62"/>
      <c r="H30" s="62"/>
      <c r="I30" s="62"/>
      <c r="J30" s="62"/>
      <c r="K30" s="62"/>
      <c r="N30" s="77" t="s">
        <v>184</v>
      </c>
    </row>
    <row r="31" spans="1:14" ht="33" customHeight="1" x14ac:dyDescent="0.2">
      <c r="A31" s="5">
        <v>0</v>
      </c>
      <c r="B31" s="259" t="s">
        <v>183</v>
      </c>
      <c r="C31" s="259"/>
      <c r="D31" s="259"/>
      <c r="E31" s="259"/>
      <c r="F31" s="259"/>
      <c r="G31" s="4" t="s">
        <v>182</v>
      </c>
      <c r="H31" s="3">
        <f>H32+H38+H45+H51+H60</f>
        <v>0</v>
      </c>
      <c r="I31" s="3">
        <f>I32+I38+I45+I51+I60</f>
        <v>0</v>
      </c>
      <c r="J31" s="3">
        <f t="shared" ref="J31:J62" si="0">H31-I31</f>
        <v>0</v>
      </c>
      <c r="K31" s="3">
        <f>K32+K38+K45+K51+K60</f>
        <v>0</v>
      </c>
    </row>
    <row r="32" spans="1:14" ht="21.75" customHeight="1" x14ac:dyDescent="0.2">
      <c r="A32" s="5" t="s">
        <v>181</v>
      </c>
      <c r="B32" s="259" t="s">
        <v>180</v>
      </c>
      <c r="C32" s="259"/>
      <c r="D32" s="259"/>
      <c r="E32" s="259"/>
      <c r="F32" s="259"/>
      <c r="G32" s="4" t="s">
        <v>179</v>
      </c>
      <c r="H32" s="3">
        <f>SUM(H33:H37)</f>
        <v>0</v>
      </c>
      <c r="I32" s="3">
        <f>SUM(I33:I37)</f>
        <v>0</v>
      </c>
      <c r="J32" s="3">
        <f t="shared" si="0"/>
        <v>0</v>
      </c>
      <c r="K32" s="3">
        <f>SUM(K33:K37)</f>
        <v>0</v>
      </c>
    </row>
    <row r="33" spans="1:11" ht="25.5" x14ac:dyDescent="0.2">
      <c r="A33" s="9" t="s">
        <v>178</v>
      </c>
      <c r="B33" s="251" t="s">
        <v>177</v>
      </c>
      <c r="C33" s="251"/>
      <c r="D33" s="251"/>
      <c r="E33" s="251"/>
      <c r="F33" s="251"/>
      <c r="G33" s="4" t="s">
        <v>176</v>
      </c>
      <c r="H33" s="7"/>
      <c r="I33" s="7"/>
      <c r="J33" s="8">
        <f t="shared" si="0"/>
        <v>0</v>
      </c>
      <c r="K33" s="7"/>
    </row>
    <row r="34" spans="1:11" ht="25.5" x14ac:dyDescent="0.2">
      <c r="A34" s="9" t="s">
        <v>175</v>
      </c>
      <c r="B34" s="251" t="s">
        <v>174</v>
      </c>
      <c r="C34" s="251"/>
      <c r="D34" s="251"/>
      <c r="E34" s="251"/>
      <c r="F34" s="251"/>
      <c r="G34" s="4" t="s">
        <v>173</v>
      </c>
      <c r="H34" s="7"/>
      <c r="I34" s="7"/>
      <c r="J34" s="8">
        <f t="shared" si="0"/>
        <v>0</v>
      </c>
      <c r="K34" s="7"/>
    </row>
    <row r="35" spans="1:11" ht="25.5" x14ac:dyDescent="0.2">
      <c r="A35" s="9" t="s">
        <v>172</v>
      </c>
      <c r="B35" s="251" t="s">
        <v>171</v>
      </c>
      <c r="C35" s="251"/>
      <c r="D35" s="251"/>
      <c r="E35" s="251"/>
      <c r="F35" s="251"/>
      <c r="G35" s="4" t="s">
        <v>170</v>
      </c>
      <c r="H35" s="7"/>
      <c r="I35" s="7"/>
      <c r="J35" s="8">
        <f t="shared" si="0"/>
        <v>0</v>
      </c>
      <c r="K35" s="7"/>
    </row>
    <row r="36" spans="1:11" ht="25.5" x14ac:dyDescent="0.2">
      <c r="A36" s="9" t="s">
        <v>169</v>
      </c>
      <c r="B36" s="251" t="s">
        <v>168</v>
      </c>
      <c r="C36" s="251"/>
      <c r="D36" s="251"/>
      <c r="E36" s="251"/>
      <c r="F36" s="251"/>
      <c r="G36" s="4" t="s">
        <v>167</v>
      </c>
      <c r="H36" s="7"/>
      <c r="I36" s="7"/>
      <c r="J36" s="8">
        <f t="shared" si="0"/>
        <v>0</v>
      </c>
      <c r="K36" s="7"/>
    </row>
    <row r="37" spans="1:11" ht="25.5" x14ac:dyDescent="0.2">
      <c r="A37" s="9" t="s">
        <v>166</v>
      </c>
      <c r="B37" s="251" t="s">
        <v>165</v>
      </c>
      <c r="C37" s="251"/>
      <c r="D37" s="251"/>
      <c r="E37" s="251"/>
      <c r="F37" s="251"/>
      <c r="G37" s="4" t="s">
        <v>164</v>
      </c>
      <c r="H37" s="7"/>
      <c r="I37" s="7"/>
      <c r="J37" s="8">
        <f t="shared" si="0"/>
        <v>0</v>
      </c>
      <c r="K37" s="7"/>
    </row>
    <row r="38" spans="1:11" ht="33.75" customHeight="1" x14ac:dyDescent="0.2">
      <c r="A38" s="5" t="s">
        <v>163</v>
      </c>
      <c r="B38" s="259" t="s">
        <v>162</v>
      </c>
      <c r="C38" s="259"/>
      <c r="D38" s="259"/>
      <c r="E38" s="259"/>
      <c r="F38" s="259"/>
      <c r="G38" s="4" t="s">
        <v>161</v>
      </c>
      <c r="H38" s="3">
        <f>SUM(H39:H44)</f>
        <v>0</v>
      </c>
      <c r="I38" s="3">
        <f>SUM(I39:I44)</f>
        <v>0</v>
      </c>
      <c r="J38" s="3">
        <f t="shared" si="0"/>
        <v>0</v>
      </c>
      <c r="K38" s="3">
        <f>SUM(K39:K44)</f>
        <v>0</v>
      </c>
    </row>
    <row r="39" spans="1:11" ht="25.5" x14ac:dyDescent="0.2">
      <c r="A39" s="9" t="s">
        <v>160</v>
      </c>
      <c r="B39" s="251" t="s">
        <v>159</v>
      </c>
      <c r="C39" s="251"/>
      <c r="D39" s="251"/>
      <c r="E39" s="251"/>
      <c r="F39" s="251"/>
      <c r="G39" s="4" t="s">
        <v>158</v>
      </c>
      <c r="H39" s="7"/>
      <c r="I39" s="7"/>
      <c r="J39" s="8">
        <f t="shared" si="0"/>
        <v>0</v>
      </c>
      <c r="K39" s="7"/>
    </row>
    <row r="40" spans="1:11" ht="25.5" x14ac:dyDescent="0.2">
      <c r="A40" s="9" t="s">
        <v>157</v>
      </c>
      <c r="B40" s="251" t="s">
        <v>156</v>
      </c>
      <c r="C40" s="251"/>
      <c r="D40" s="251"/>
      <c r="E40" s="251"/>
      <c r="F40" s="251"/>
      <c r="G40" s="4" t="s">
        <v>155</v>
      </c>
      <c r="H40" s="7"/>
      <c r="I40" s="7"/>
      <c r="J40" s="8">
        <f t="shared" si="0"/>
        <v>0</v>
      </c>
      <c r="K40" s="7"/>
    </row>
    <row r="41" spans="1:11" ht="25.5" x14ac:dyDescent="0.2">
      <c r="A41" s="9" t="s">
        <v>154</v>
      </c>
      <c r="B41" s="251" t="s">
        <v>153</v>
      </c>
      <c r="C41" s="251"/>
      <c r="D41" s="251"/>
      <c r="E41" s="251"/>
      <c r="F41" s="251"/>
      <c r="G41" s="4" t="s">
        <v>152</v>
      </c>
      <c r="H41" s="7"/>
      <c r="I41" s="7"/>
      <c r="J41" s="8">
        <f t="shared" si="0"/>
        <v>0</v>
      </c>
      <c r="K41" s="7"/>
    </row>
    <row r="42" spans="1:11" ht="25.5" x14ac:dyDescent="0.2">
      <c r="A42" s="9" t="s">
        <v>151</v>
      </c>
      <c r="B42" s="251" t="s">
        <v>150</v>
      </c>
      <c r="C42" s="251"/>
      <c r="D42" s="251"/>
      <c r="E42" s="251"/>
      <c r="F42" s="251"/>
      <c r="G42" s="4" t="s">
        <v>149</v>
      </c>
      <c r="H42" s="7"/>
      <c r="I42" s="7"/>
      <c r="J42" s="8">
        <f t="shared" si="0"/>
        <v>0</v>
      </c>
      <c r="K42" s="7"/>
    </row>
    <row r="43" spans="1:11" ht="25.5" x14ac:dyDescent="0.2">
      <c r="A43" s="9" t="s">
        <v>148</v>
      </c>
      <c r="B43" s="251" t="s">
        <v>147</v>
      </c>
      <c r="C43" s="251"/>
      <c r="D43" s="251"/>
      <c r="E43" s="251"/>
      <c r="F43" s="251"/>
      <c r="G43" s="4" t="s">
        <v>146</v>
      </c>
      <c r="H43" s="7"/>
      <c r="I43" s="7"/>
      <c r="J43" s="8">
        <f t="shared" si="0"/>
        <v>0</v>
      </c>
      <c r="K43" s="7"/>
    </row>
    <row r="44" spans="1:11" ht="30" customHeight="1" x14ac:dyDescent="0.2">
      <c r="A44" s="9" t="s">
        <v>145</v>
      </c>
      <c r="B44" s="251" t="s">
        <v>144</v>
      </c>
      <c r="C44" s="251"/>
      <c r="D44" s="251"/>
      <c r="E44" s="251"/>
      <c r="F44" s="251"/>
      <c r="G44" s="4" t="s">
        <v>143</v>
      </c>
      <c r="H44" s="7"/>
      <c r="I44" s="7"/>
      <c r="J44" s="8">
        <f t="shared" si="0"/>
        <v>0</v>
      </c>
      <c r="K44" s="7"/>
    </row>
    <row r="45" spans="1:11" ht="29.25" customHeight="1" x14ac:dyDescent="0.2">
      <c r="A45" s="5" t="s">
        <v>142</v>
      </c>
      <c r="B45" s="259" t="s">
        <v>141</v>
      </c>
      <c r="C45" s="259"/>
      <c r="D45" s="259"/>
      <c r="E45" s="259"/>
      <c r="F45" s="259"/>
      <c r="G45" s="4" t="s">
        <v>140</v>
      </c>
      <c r="H45" s="3">
        <f>SUM(H46:H50)</f>
        <v>0</v>
      </c>
      <c r="I45" s="3">
        <f>SUM(I46:I50)</f>
        <v>0</v>
      </c>
      <c r="J45" s="3">
        <f t="shared" si="0"/>
        <v>0</v>
      </c>
      <c r="K45" s="3">
        <f>SUM(K46:K50)</f>
        <v>0</v>
      </c>
    </row>
    <row r="46" spans="1:11" ht="25.5" x14ac:dyDescent="0.2">
      <c r="A46" s="9" t="s">
        <v>139</v>
      </c>
      <c r="B46" s="251" t="s">
        <v>138</v>
      </c>
      <c r="C46" s="251"/>
      <c r="D46" s="251"/>
      <c r="E46" s="251"/>
      <c r="F46" s="251"/>
      <c r="G46" s="4" t="s">
        <v>137</v>
      </c>
      <c r="H46" s="7"/>
      <c r="I46" s="7"/>
      <c r="J46" s="8">
        <f t="shared" si="0"/>
        <v>0</v>
      </c>
      <c r="K46" s="7"/>
    </row>
    <row r="47" spans="1:11" ht="25.5" x14ac:dyDescent="0.2">
      <c r="A47" s="9" t="s">
        <v>136</v>
      </c>
      <c r="B47" s="251" t="s">
        <v>135</v>
      </c>
      <c r="C47" s="251"/>
      <c r="D47" s="251"/>
      <c r="E47" s="251"/>
      <c r="F47" s="251"/>
      <c r="G47" s="4" t="s">
        <v>134</v>
      </c>
      <c r="H47" s="7"/>
      <c r="I47" s="7"/>
      <c r="J47" s="8">
        <f t="shared" si="0"/>
        <v>0</v>
      </c>
      <c r="K47" s="7"/>
    </row>
    <row r="48" spans="1:11" ht="25.5" x14ac:dyDescent="0.2">
      <c r="A48" s="9" t="s">
        <v>133</v>
      </c>
      <c r="B48" s="251" t="s">
        <v>132</v>
      </c>
      <c r="C48" s="251"/>
      <c r="D48" s="251"/>
      <c r="E48" s="251"/>
      <c r="F48" s="251"/>
      <c r="G48" s="4" t="s">
        <v>131</v>
      </c>
      <c r="H48" s="7"/>
      <c r="I48" s="7"/>
      <c r="J48" s="8">
        <f t="shared" si="0"/>
        <v>0</v>
      </c>
      <c r="K48" s="7"/>
    </row>
    <row r="49" spans="1:11" ht="25.5" x14ac:dyDescent="0.2">
      <c r="A49" s="9" t="s">
        <v>130</v>
      </c>
      <c r="B49" s="251" t="s">
        <v>129</v>
      </c>
      <c r="C49" s="251"/>
      <c r="D49" s="251"/>
      <c r="E49" s="251"/>
      <c r="F49" s="251"/>
      <c r="G49" s="4" t="s">
        <v>128</v>
      </c>
      <c r="H49" s="7"/>
      <c r="I49" s="7"/>
      <c r="J49" s="8">
        <f t="shared" si="0"/>
        <v>0</v>
      </c>
      <c r="K49" s="7"/>
    </row>
    <row r="50" spans="1:11" ht="25.5" x14ac:dyDescent="0.2">
      <c r="A50" s="9" t="s">
        <v>127</v>
      </c>
      <c r="B50" s="251" t="s">
        <v>126</v>
      </c>
      <c r="C50" s="251"/>
      <c r="D50" s="251"/>
      <c r="E50" s="251"/>
      <c r="F50" s="251"/>
      <c r="G50" s="4" t="s">
        <v>125</v>
      </c>
      <c r="H50" s="7"/>
      <c r="I50" s="7"/>
      <c r="J50" s="8">
        <f t="shared" si="0"/>
        <v>0</v>
      </c>
      <c r="K50" s="7"/>
    </row>
    <row r="51" spans="1:11" ht="30" customHeight="1" x14ac:dyDescent="0.2">
      <c r="A51" s="5" t="s">
        <v>124</v>
      </c>
      <c r="B51" s="259" t="s">
        <v>123</v>
      </c>
      <c r="C51" s="259"/>
      <c r="D51" s="259"/>
      <c r="E51" s="259"/>
      <c r="F51" s="259"/>
      <c r="G51" s="4" t="s">
        <v>122</v>
      </c>
      <c r="H51" s="3">
        <f>SUM(H52:H59)</f>
        <v>0</v>
      </c>
      <c r="I51" s="3">
        <f>SUM(I52:I59)</f>
        <v>0</v>
      </c>
      <c r="J51" s="3">
        <f t="shared" si="0"/>
        <v>0</v>
      </c>
      <c r="K51" s="3">
        <f>SUM(K52:K59)</f>
        <v>0</v>
      </c>
    </row>
    <row r="52" spans="1:11" ht="25.5" x14ac:dyDescent="0.2">
      <c r="A52" s="9" t="s">
        <v>121</v>
      </c>
      <c r="B52" s="251" t="s">
        <v>120</v>
      </c>
      <c r="C52" s="251"/>
      <c r="D52" s="251"/>
      <c r="E52" s="251"/>
      <c r="F52" s="251"/>
      <c r="G52" s="4" t="s">
        <v>119</v>
      </c>
      <c r="H52" s="7"/>
      <c r="I52" s="7"/>
      <c r="J52" s="8">
        <f t="shared" si="0"/>
        <v>0</v>
      </c>
      <c r="K52" s="7"/>
    </row>
    <row r="53" spans="1:11" ht="25.5" x14ac:dyDescent="0.2">
      <c r="A53" s="9" t="s">
        <v>118</v>
      </c>
      <c r="B53" s="251" t="s">
        <v>117</v>
      </c>
      <c r="C53" s="251"/>
      <c r="D53" s="251"/>
      <c r="E53" s="251"/>
      <c r="F53" s="251"/>
      <c r="G53" s="4" t="s">
        <v>116</v>
      </c>
      <c r="H53" s="7"/>
      <c r="I53" s="7"/>
      <c r="J53" s="8">
        <f t="shared" si="0"/>
        <v>0</v>
      </c>
      <c r="K53" s="7"/>
    </row>
    <row r="54" spans="1:11" ht="25.5" x14ac:dyDescent="0.2">
      <c r="A54" s="9" t="s">
        <v>115</v>
      </c>
      <c r="B54" s="251" t="s">
        <v>114</v>
      </c>
      <c r="C54" s="251"/>
      <c r="D54" s="251"/>
      <c r="E54" s="251"/>
      <c r="F54" s="251"/>
      <c r="G54" s="4" t="s">
        <v>113</v>
      </c>
      <c r="H54" s="7"/>
      <c r="I54" s="7"/>
      <c r="J54" s="8">
        <f t="shared" si="0"/>
        <v>0</v>
      </c>
      <c r="K54" s="7"/>
    </row>
    <row r="55" spans="1:11" ht="25.5" x14ac:dyDescent="0.2">
      <c r="A55" s="9" t="s">
        <v>112</v>
      </c>
      <c r="B55" s="251" t="s">
        <v>111</v>
      </c>
      <c r="C55" s="251"/>
      <c r="D55" s="251"/>
      <c r="E55" s="251"/>
      <c r="F55" s="251"/>
      <c r="G55" s="4" t="s">
        <v>110</v>
      </c>
      <c r="H55" s="7"/>
      <c r="I55" s="7"/>
      <c r="J55" s="8">
        <f t="shared" si="0"/>
        <v>0</v>
      </c>
      <c r="K55" s="7"/>
    </row>
    <row r="56" spans="1:11" ht="25.5" x14ac:dyDescent="0.2">
      <c r="A56" s="9" t="s">
        <v>109</v>
      </c>
      <c r="B56" s="251" t="s">
        <v>108</v>
      </c>
      <c r="C56" s="251"/>
      <c r="D56" s="251"/>
      <c r="E56" s="251"/>
      <c r="F56" s="251"/>
      <c r="G56" s="4" t="s">
        <v>107</v>
      </c>
      <c r="H56" s="7"/>
      <c r="I56" s="7"/>
      <c r="J56" s="8">
        <f t="shared" si="0"/>
        <v>0</v>
      </c>
      <c r="K56" s="7"/>
    </row>
    <row r="57" spans="1:11" ht="25.5" x14ac:dyDescent="0.2">
      <c r="A57" s="9" t="s">
        <v>106</v>
      </c>
      <c r="B57" s="251" t="s">
        <v>105</v>
      </c>
      <c r="C57" s="251"/>
      <c r="D57" s="251"/>
      <c r="E57" s="251"/>
      <c r="F57" s="251"/>
      <c r="G57" s="4" t="s">
        <v>104</v>
      </c>
      <c r="H57" s="7"/>
      <c r="I57" s="7"/>
      <c r="J57" s="8">
        <f t="shared" si="0"/>
        <v>0</v>
      </c>
      <c r="K57" s="7"/>
    </row>
    <row r="58" spans="1:11" ht="25.5" x14ac:dyDescent="0.2">
      <c r="A58" s="9" t="s">
        <v>103</v>
      </c>
      <c r="B58" s="251" t="s">
        <v>102</v>
      </c>
      <c r="C58" s="251"/>
      <c r="D58" s="251"/>
      <c r="E58" s="251"/>
      <c r="F58" s="251"/>
      <c r="G58" s="4" t="s">
        <v>101</v>
      </c>
      <c r="H58" s="7"/>
      <c r="I58" s="7"/>
      <c r="J58" s="8">
        <f t="shared" si="0"/>
        <v>0</v>
      </c>
      <c r="K58" s="7"/>
    </row>
    <row r="59" spans="1:11" ht="25.5" x14ac:dyDescent="0.2">
      <c r="A59" s="9" t="s">
        <v>100</v>
      </c>
      <c r="B59" s="251" t="s">
        <v>99</v>
      </c>
      <c r="C59" s="251"/>
      <c r="D59" s="251"/>
      <c r="E59" s="251"/>
      <c r="F59" s="251"/>
      <c r="G59" s="4" t="s">
        <v>98</v>
      </c>
      <c r="H59" s="7"/>
      <c r="I59" s="7"/>
      <c r="J59" s="8">
        <f t="shared" si="0"/>
        <v>0</v>
      </c>
      <c r="K59" s="7"/>
    </row>
    <row r="60" spans="1:11" ht="20.25" customHeight="1" x14ac:dyDescent="0.2">
      <c r="A60" s="5" t="s">
        <v>40</v>
      </c>
      <c r="B60" s="259" t="s">
        <v>97</v>
      </c>
      <c r="C60" s="259"/>
      <c r="D60" s="259"/>
      <c r="E60" s="259"/>
      <c r="F60" s="259"/>
      <c r="G60" s="4" t="s">
        <v>96</v>
      </c>
      <c r="H60" s="6"/>
      <c r="I60" s="6"/>
      <c r="J60" s="3">
        <f t="shared" si="0"/>
        <v>0</v>
      </c>
      <c r="K60" s="6"/>
    </row>
    <row r="61" spans="1:11" ht="19.5" customHeight="1" x14ac:dyDescent="0.2">
      <c r="A61" s="5">
        <v>0</v>
      </c>
      <c r="B61" s="259" t="s">
        <v>95</v>
      </c>
      <c r="C61" s="259"/>
      <c r="D61" s="259"/>
      <c r="E61" s="259"/>
      <c r="F61" s="259"/>
      <c r="G61" s="4" t="s">
        <v>94</v>
      </c>
      <c r="H61" s="3">
        <f>H62+H69+H91</f>
        <v>0</v>
      </c>
      <c r="I61" s="3">
        <f>I62+I69+I91</f>
        <v>0</v>
      </c>
      <c r="J61" s="3">
        <f t="shared" si="0"/>
        <v>0</v>
      </c>
      <c r="K61" s="3">
        <f>K62+K69+K91</f>
        <v>0</v>
      </c>
    </row>
    <row r="62" spans="1:11" ht="43.5" customHeight="1" x14ac:dyDescent="0.2">
      <c r="A62" s="5" t="s">
        <v>93</v>
      </c>
      <c r="B62" s="259" t="s">
        <v>92</v>
      </c>
      <c r="C62" s="259"/>
      <c r="D62" s="259"/>
      <c r="E62" s="259"/>
      <c r="F62" s="259"/>
      <c r="G62" s="4" t="s">
        <v>91</v>
      </c>
      <c r="H62" s="3">
        <f>SUM(H63:H68)</f>
        <v>0</v>
      </c>
      <c r="I62" s="3">
        <f>SUM(I63:I68)</f>
        <v>0</v>
      </c>
      <c r="J62" s="3">
        <f t="shared" si="0"/>
        <v>0</v>
      </c>
      <c r="K62" s="3">
        <f>SUM(K63:K68)</f>
        <v>0</v>
      </c>
    </row>
    <row r="63" spans="1:11" ht="25.5" x14ac:dyDescent="0.2">
      <c r="A63" s="9" t="s">
        <v>90</v>
      </c>
      <c r="B63" s="251" t="s">
        <v>89</v>
      </c>
      <c r="C63" s="251"/>
      <c r="D63" s="251"/>
      <c r="E63" s="251"/>
      <c r="F63" s="251"/>
      <c r="G63" s="4" t="s">
        <v>88</v>
      </c>
      <c r="H63" s="7"/>
      <c r="I63" s="7"/>
      <c r="J63" s="8">
        <f t="shared" ref="J63:J94" si="1">H63-I63</f>
        <v>0</v>
      </c>
      <c r="K63" s="7"/>
    </row>
    <row r="64" spans="1:11" ht="30" customHeight="1" x14ac:dyDescent="0.2">
      <c r="A64" s="9" t="s">
        <v>87</v>
      </c>
      <c r="B64" s="251" t="s">
        <v>86</v>
      </c>
      <c r="C64" s="251"/>
      <c r="D64" s="251"/>
      <c r="E64" s="251"/>
      <c r="F64" s="251"/>
      <c r="G64" s="4" t="s">
        <v>85</v>
      </c>
      <c r="H64" s="7"/>
      <c r="I64" s="7"/>
      <c r="J64" s="8">
        <f t="shared" si="1"/>
        <v>0</v>
      </c>
      <c r="K64" s="7"/>
    </row>
    <row r="65" spans="1:11" ht="25.5" x14ac:dyDescent="0.2">
      <c r="A65" s="9" t="s">
        <v>84</v>
      </c>
      <c r="B65" s="251" t="s">
        <v>83</v>
      </c>
      <c r="C65" s="251"/>
      <c r="D65" s="251"/>
      <c r="E65" s="251"/>
      <c r="F65" s="251"/>
      <c r="G65" s="4" t="s">
        <v>82</v>
      </c>
      <c r="H65" s="7"/>
      <c r="I65" s="7"/>
      <c r="J65" s="8">
        <f t="shared" si="1"/>
        <v>0</v>
      </c>
      <c r="K65" s="7"/>
    </row>
    <row r="66" spans="1:11" ht="25.5" x14ac:dyDescent="0.2">
      <c r="A66" s="9" t="s">
        <v>81</v>
      </c>
      <c r="B66" s="251" t="s">
        <v>80</v>
      </c>
      <c r="C66" s="251"/>
      <c r="D66" s="251"/>
      <c r="E66" s="251"/>
      <c r="F66" s="251"/>
      <c r="G66" s="4" t="s">
        <v>79</v>
      </c>
      <c r="H66" s="7"/>
      <c r="I66" s="7"/>
      <c r="J66" s="8">
        <f t="shared" si="1"/>
        <v>0</v>
      </c>
      <c r="K66" s="7"/>
    </row>
    <row r="67" spans="1:11" ht="30" customHeight="1" x14ac:dyDescent="0.2">
      <c r="A67" s="9" t="s">
        <v>78</v>
      </c>
      <c r="B67" s="251" t="s">
        <v>77</v>
      </c>
      <c r="C67" s="251"/>
      <c r="D67" s="251"/>
      <c r="E67" s="251"/>
      <c r="F67" s="251"/>
      <c r="G67" s="4" t="s">
        <v>76</v>
      </c>
      <c r="H67" s="7"/>
      <c r="I67" s="7"/>
      <c r="J67" s="8">
        <f t="shared" si="1"/>
        <v>0</v>
      </c>
      <c r="K67" s="7"/>
    </row>
    <row r="68" spans="1:11" ht="25.5" x14ac:dyDescent="0.2">
      <c r="A68" s="9" t="s">
        <v>75</v>
      </c>
      <c r="B68" s="251" t="s">
        <v>74</v>
      </c>
      <c r="C68" s="251"/>
      <c r="D68" s="251"/>
      <c r="E68" s="251"/>
      <c r="F68" s="251"/>
      <c r="G68" s="4" t="s">
        <v>73</v>
      </c>
      <c r="H68" s="7"/>
      <c r="I68" s="7"/>
      <c r="J68" s="8">
        <f t="shared" si="1"/>
        <v>0</v>
      </c>
      <c r="K68" s="7"/>
    </row>
    <row r="69" spans="1:11" ht="38.25" customHeight="1" x14ac:dyDescent="0.2">
      <c r="A69" s="5">
        <v>0</v>
      </c>
      <c r="B69" s="259" t="s">
        <v>72</v>
      </c>
      <c r="C69" s="259"/>
      <c r="D69" s="259"/>
      <c r="E69" s="259"/>
      <c r="F69" s="259"/>
      <c r="G69" s="4" t="s">
        <v>71</v>
      </c>
      <c r="H69" s="3">
        <f>H70+H77+H86+H89+H90</f>
        <v>0</v>
      </c>
      <c r="I69" s="3">
        <f>I70+I77+I86+I89+I90</f>
        <v>0</v>
      </c>
      <c r="J69" s="3">
        <f t="shared" si="1"/>
        <v>0</v>
      </c>
      <c r="K69" s="3">
        <f>K70+K77+K86+K89+K90</f>
        <v>0</v>
      </c>
    </row>
    <row r="70" spans="1:11" ht="25.5" x14ac:dyDescent="0.2">
      <c r="A70" s="9" t="s">
        <v>70</v>
      </c>
      <c r="B70" s="251" t="s">
        <v>69</v>
      </c>
      <c r="C70" s="251"/>
      <c r="D70" s="251"/>
      <c r="E70" s="251"/>
      <c r="F70" s="251"/>
      <c r="G70" s="4" t="s">
        <v>68</v>
      </c>
      <c r="H70" s="8">
        <f>SUM(H71:H76)</f>
        <v>0</v>
      </c>
      <c r="I70" s="8">
        <f>SUM(I71:I76)</f>
        <v>0</v>
      </c>
      <c r="J70" s="3">
        <f t="shared" si="1"/>
        <v>0</v>
      </c>
      <c r="K70" s="8">
        <f>SUM(K71:K76)</f>
        <v>0</v>
      </c>
    </row>
    <row r="71" spans="1:11" ht="25.5" x14ac:dyDescent="0.2">
      <c r="A71" s="9" t="s">
        <v>67</v>
      </c>
      <c r="B71" s="251" t="s">
        <v>607</v>
      </c>
      <c r="C71" s="251"/>
      <c r="D71" s="251"/>
      <c r="E71" s="251"/>
      <c r="F71" s="251"/>
      <c r="G71" s="4" t="s">
        <v>66</v>
      </c>
      <c r="H71" s="7"/>
      <c r="I71" s="7"/>
      <c r="J71" s="8">
        <f t="shared" si="1"/>
        <v>0</v>
      </c>
      <c r="K71" s="7"/>
    </row>
    <row r="72" spans="1:11" ht="38.25" x14ac:dyDescent="0.2">
      <c r="A72" s="9" t="s">
        <v>65</v>
      </c>
      <c r="B72" s="251" t="s">
        <v>64</v>
      </c>
      <c r="C72" s="251"/>
      <c r="D72" s="251"/>
      <c r="E72" s="251"/>
      <c r="F72" s="251"/>
      <c r="G72" s="4" t="s">
        <v>63</v>
      </c>
      <c r="H72" s="7"/>
      <c r="I72" s="7"/>
      <c r="J72" s="8">
        <f t="shared" si="1"/>
        <v>0</v>
      </c>
      <c r="K72" s="7"/>
    </row>
    <row r="73" spans="1:11" ht="25.5" x14ac:dyDescent="0.2">
      <c r="A73" s="9" t="s">
        <v>62</v>
      </c>
      <c r="B73" s="251" t="s">
        <v>61</v>
      </c>
      <c r="C73" s="251"/>
      <c r="D73" s="251"/>
      <c r="E73" s="251"/>
      <c r="F73" s="251"/>
      <c r="G73" s="4" t="s">
        <v>60</v>
      </c>
      <c r="H73" s="7"/>
      <c r="I73" s="7"/>
      <c r="J73" s="8">
        <f t="shared" si="1"/>
        <v>0</v>
      </c>
      <c r="K73" s="7"/>
    </row>
    <row r="74" spans="1:11" ht="25.5" x14ac:dyDescent="0.2">
      <c r="A74" s="9" t="s">
        <v>59</v>
      </c>
      <c r="B74" s="251" t="s">
        <v>58</v>
      </c>
      <c r="C74" s="251"/>
      <c r="D74" s="251"/>
      <c r="E74" s="251"/>
      <c r="F74" s="251"/>
      <c r="G74" s="4" t="s">
        <v>57</v>
      </c>
      <c r="H74" s="7"/>
      <c r="I74" s="7"/>
      <c r="J74" s="8">
        <f t="shared" si="1"/>
        <v>0</v>
      </c>
      <c r="K74" s="7"/>
    </row>
    <row r="75" spans="1:11" ht="25.5" x14ac:dyDescent="0.2">
      <c r="A75" s="9" t="s">
        <v>56</v>
      </c>
      <c r="B75" s="251" t="s">
        <v>55</v>
      </c>
      <c r="C75" s="251"/>
      <c r="D75" s="251"/>
      <c r="E75" s="251"/>
      <c r="F75" s="251"/>
      <c r="G75" s="4" t="s">
        <v>54</v>
      </c>
      <c r="H75" s="7"/>
      <c r="I75" s="7"/>
      <c r="J75" s="8">
        <f t="shared" si="1"/>
        <v>0</v>
      </c>
      <c r="K75" s="7"/>
    </row>
    <row r="76" spans="1:11" ht="25.5" x14ac:dyDescent="0.2">
      <c r="A76" s="9" t="s">
        <v>53</v>
      </c>
      <c r="B76" s="251" t="s">
        <v>52</v>
      </c>
      <c r="C76" s="251"/>
      <c r="D76" s="251"/>
      <c r="E76" s="251"/>
      <c r="F76" s="251"/>
      <c r="G76" s="4" t="s">
        <v>51</v>
      </c>
      <c r="H76" s="7"/>
      <c r="I76" s="7"/>
      <c r="J76" s="8">
        <f t="shared" si="1"/>
        <v>0</v>
      </c>
      <c r="K76" s="7"/>
    </row>
    <row r="77" spans="1:11" x14ac:dyDescent="0.2">
      <c r="A77" s="9">
        <v>23</v>
      </c>
      <c r="B77" s="251" t="s">
        <v>50</v>
      </c>
      <c r="C77" s="251"/>
      <c r="D77" s="251"/>
      <c r="E77" s="251"/>
      <c r="F77" s="251"/>
      <c r="G77" s="4" t="s">
        <v>49</v>
      </c>
      <c r="H77" s="8">
        <f>SUM(H78:H85)</f>
        <v>0</v>
      </c>
      <c r="I77" s="8">
        <f>SUM(I78:I85)</f>
        <v>0</v>
      </c>
      <c r="J77" s="8">
        <f t="shared" si="1"/>
        <v>0</v>
      </c>
      <c r="K77" s="8">
        <f>SUM(K78:K85)</f>
        <v>0</v>
      </c>
    </row>
    <row r="78" spans="1:11" ht="25.5" x14ac:dyDescent="0.2">
      <c r="A78" s="9" t="s">
        <v>48</v>
      </c>
      <c r="B78" s="251" t="s">
        <v>47</v>
      </c>
      <c r="C78" s="251"/>
      <c r="D78" s="251"/>
      <c r="E78" s="251"/>
      <c r="F78" s="251"/>
      <c r="G78" s="4" t="s">
        <v>46</v>
      </c>
      <c r="H78" s="7"/>
      <c r="I78" s="7"/>
      <c r="J78" s="8">
        <f t="shared" si="1"/>
        <v>0</v>
      </c>
      <c r="K78" s="7"/>
    </row>
    <row r="79" spans="1:11" ht="25.5" x14ac:dyDescent="0.2">
      <c r="A79" s="9" t="s">
        <v>45</v>
      </c>
      <c r="B79" s="251" t="s">
        <v>44</v>
      </c>
      <c r="C79" s="251"/>
      <c r="D79" s="251"/>
      <c r="E79" s="251"/>
      <c r="F79" s="251"/>
      <c r="G79" s="4" t="s">
        <v>43</v>
      </c>
      <c r="H79" s="7"/>
      <c r="I79" s="7"/>
      <c r="J79" s="8">
        <f t="shared" si="1"/>
        <v>0</v>
      </c>
      <c r="K79" s="7"/>
    </row>
    <row r="80" spans="1:11" ht="25.5" x14ac:dyDescent="0.2">
      <c r="A80" s="9" t="s">
        <v>42</v>
      </c>
      <c r="B80" s="251" t="s">
        <v>41</v>
      </c>
      <c r="C80" s="251"/>
      <c r="D80" s="251"/>
      <c r="E80" s="251"/>
      <c r="F80" s="251"/>
      <c r="G80" s="4" t="s">
        <v>40</v>
      </c>
      <c r="H80" s="7"/>
      <c r="I80" s="7"/>
      <c r="J80" s="8">
        <f t="shared" si="1"/>
        <v>0</v>
      </c>
      <c r="K80" s="7"/>
    </row>
    <row r="81" spans="1:11" ht="32.25" customHeight="1" x14ac:dyDescent="0.2">
      <c r="A81" s="9" t="s">
        <v>39</v>
      </c>
      <c r="B81" s="251" t="s">
        <v>38</v>
      </c>
      <c r="C81" s="251"/>
      <c r="D81" s="251"/>
      <c r="E81" s="251"/>
      <c r="F81" s="251"/>
      <c r="G81" s="4" t="s">
        <v>37</v>
      </c>
      <c r="H81" s="7"/>
      <c r="I81" s="7"/>
      <c r="J81" s="8">
        <f t="shared" si="1"/>
        <v>0</v>
      </c>
      <c r="K81" s="7"/>
    </row>
    <row r="82" spans="1:11" ht="25.5" x14ac:dyDescent="0.2">
      <c r="A82" s="9" t="s">
        <v>36</v>
      </c>
      <c r="B82" s="251" t="s">
        <v>35</v>
      </c>
      <c r="C82" s="251"/>
      <c r="D82" s="251"/>
      <c r="E82" s="251"/>
      <c r="F82" s="251"/>
      <c r="G82" s="4" t="s">
        <v>34</v>
      </c>
      <c r="H82" s="7"/>
      <c r="I82" s="7"/>
      <c r="J82" s="8">
        <f t="shared" si="1"/>
        <v>0</v>
      </c>
      <c r="K82" s="7"/>
    </row>
    <row r="83" spans="1:11" ht="25.5" x14ac:dyDescent="0.2">
      <c r="A83" s="9" t="s">
        <v>33</v>
      </c>
      <c r="B83" s="251" t="s">
        <v>32</v>
      </c>
      <c r="C83" s="251"/>
      <c r="D83" s="251"/>
      <c r="E83" s="251"/>
      <c r="F83" s="251"/>
      <c r="G83" s="4" t="s">
        <v>31</v>
      </c>
      <c r="H83" s="7"/>
      <c r="I83" s="7"/>
      <c r="J83" s="8">
        <f t="shared" si="1"/>
        <v>0</v>
      </c>
      <c r="K83" s="7"/>
    </row>
    <row r="84" spans="1:11" ht="33" customHeight="1" x14ac:dyDescent="0.2">
      <c r="A84" s="9">
        <v>237</v>
      </c>
      <c r="B84" s="251" t="s">
        <v>30</v>
      </c>
      <c r="C84" s="251"/>
      <c r="D84" s="251"/>
      <c r="E84" s="251"/>
      <c r="F84" s="251"/>
      <c r="G84" s="4" t="s">
        <v>29</v>
      </c>
      <c r="H84" s="7"/>
      <c r="I84" s="7"/>
      <c r="J84" s="8">
        <f t="shared" si="1"/>
        <v>0</v>
      </c>
      <c r="K84" s="7"/>
    </row>
    <row r="85" spans="1:11" ht="25.5" x14ac:dyDescent="0.2">
      <c r="A85" s="9" t="s">
        <v>28</v>
      </c>
      <c r="B85" s="251" t="s">
        <v>27</v>
      </c>
      <c r="C85" s="251"/>
      <c r="D85" s="251"/>
      <c r="E85" s="251"/>
      <c r="F85" s="251"/>
      <c r="G85" s="4" t="s">
        <v>26</v>
      </c>
      <c r="H85" s="7"/>
      <c r="I85" s="7"/>
      <c r="J85" s="8">
        <f t="shared" si="1"/>
        <v>0</v>
      </c>
      <c r="K85" s="7"/>
    </row>
    <row r="86" spans="1:11" x14ac:dyDescent="0.2">
      <c r="A86" s="9">
        <v>24</v>
      </c>
      <c r="B86" s="251" t="s">
        <v>25</v>
      </c>
      <c r="C86" s="251"/>
      <c r="D86" s="251"/>
      <c r="E86" s="251"/>
      <c r="F86" s="251"/>
      <c r="G86" s="4" t="s">
        <v>24</v>
      </c>
      <c r="H86" s="8">
        <f>H87+H88</f>
        <v>0</v>
      </c>
      <c r="I86" s="8">
        <f>I87+I88</f>
        <v>0</v>
      </c>
      <c r="J86" s="8">
        <f t="shared" si="1"/>
        <v>0</v>
      </c>
      <c r="K86" s="8">
        <f>K87+K88</f>
        <v>0</v>
      </c>
    </row>
    <row r="87" spans="1:11" ht="26.25" customHeight="1" x14ac:dyDescent="0.2">
      <c r="A87" s="9">
        <v>240</v>
      </c>
      <c r="B87" s="251" t="s">
        <v>23</v>
      </c>
      <c r="C87" s="251"/>
      <c r="D87" s="251"/>
      <c r="E87" s="251"/>
      <c r="F87" s="251"/>
      <c r="G87" s="4" t="s">
        <v>22</v>
      </c>
      <c r="H87" s="7"/>
      <c r="I87" s="7"/>
      <c r="J87" s="8">
        <f t="shared" si="1"/>
        <v>0</v>
      </c>
      <c r="K87" s="7"/>
    </row>
    <row r="88" spans="1:11" ht="25.5" x14ac:dyDescent="0.2">
      <c r="A88" s="9" t="s">
        <v>21</v>
      </c>
      <c r="B88" s="251" t="s">
        <v>20</v>
      </c>
      <c r="C88" s="251"/>
      <c r="D88" s="251"/>
      <c r="E88" s="251"/>
      <c r="F88" s="251"/>
      <c r="G88" s="4" t="s">
        <v>19</v>
      </c>
      <c r="H88" s="7"/>
      <c r="I88" s="7"/>
      <c r="J88" s="8">
        <f t="shared" si="1"/>
        <v>0</v>
      </c>
      <c r="K88" s="7"/>
    </row>
    <row r="89" spans="1:11" ht="25.5" x14ac:dyDescent="0.2">
      <c r="A89" s="9" t="s">
        <v>18</v>
      </c>
      <c r="B89" s="251" t="s">
        <v>17</v>
      </c>
      <c r="C89" s="251"/>
      <c r="D89" s="251"/>
      <c r="E89" s="251"/>
      <c r="F89" s="251"/>
      <c r="G89" s="4" t="s">
        <v>16</v>
      </c>
      <c r="H89" s="7"/>
      <c r="I89" s="7"/>
      <c r="J89" s="8">
        <f t="shared" si="1"/>
        <v>0</v>
      </c>
      <c r="K89" s="7"/>
    </row>
    <row r="90" spans="1:11" ht="51" x14ac:dyDescent="0.2">
      <c r="A90" s="9" t="s">
        <v>15</v>
      </c>
      <c r="B90" s="251" t="s">
        <v>14</v>
      </c>
      <c r="C90" s="251"/>
      <c r="D90" s="251"/>
      <c r="E90" s="251"/>
      <c r="F90" s="251"/>
      <c r="G90" s="4" t="s">
        <v>13</v>
      </c>
      <c r="H90" s="7"/>
      <c r="I90" s="7"/>
      <c r="J90" s="8">
        <f t="shared" si="1"/>
        <v>0</v>
      </c>
      <c r="K90" s="7"/>
    </row>
    <row r="91" spans="1:11" x14ac:dyDescent="0.2">
      <c r="A91" s="5">
        <v>288</v>
      </c>
      <c r="B91" s="259" t="s">
        <v>12</v>
      </c>
      <c r="C91" s="259"/>
      <c r="D91" s="259"/>
      <c r="E91" s="259"/>
      <c r="F91" s="259"/>
      <c r="G91" s="4" t="s">
        <v>11</v>
      </c>
      <c r="H91" s="6"/>
      <c r="I91" s="6"/>
      <c r="J91" s="3">
        <f t="shared" si="1"/>
        <v>0</v>
      </c>
      <c r="K91" s="6"/>
    </row>
    <row r="92" spans="1:11" x14ac:dyDescent="0.2">
      <c r="A92" s="5">
        <v>0</v>
      </c>
      <c r="B92" s="259" t="s">
        <v>10</v>
      </c>
      <c r="C92" s="259"/>
      <c r="D92" s="259"/>
      <c r="E92" s="259"/>
      <c r="F92" s="259"/>
      <c r="G92" s="4" t="s">
        <v>9</v>
      </c>
      <c r="H92" s="3">
        <f>H31+H61</f>
        <v>0</v>
      </c>
      <c r="I92" s="3">
        <f>I31+I61</f>
        <v>0</v>
      </c>
      <c r="J92" s="3">
        <f t="shared" si="1"/>
        <v>0</v>
      </c>
      <c r="K92" s="3">
        <f>K31+K61</f>
        <v>0</v>
      </c>
    </row>
    <row r="93" spans="1:11" x14ac:dyDescent="0.2">
      <c r="A93" s="5">
        <v>29</v>
      </c>
      <c r="B93" s="259" t="s">
        <v>8</v>
      </c>
      <c r="C93" s="259"/>
      <c r="D93" s="259"/>
      <c r="E93" s="259"/>
      <c r="F93" s="259"/>
      <c r="G93" s="4" t="s">
        <v>7</v>
      </c>
      <c r="H93" s="6"/>
      <c r="I93" s="6"/>
      <c r="J93" s="3">
        <f t="shared" si="1"/>
        <v>0</v>
      </c>
      <c r="K93" s="6"/>
    </row>
    <row r="94" spans="1:11" x14ac:dyDescent="0.2">
      <c r="A94" s="5">
        <v>0</v>
      </c>
      <c r="B94" s="259" t="s">
        <v>6</v>
      </c>
      <c r="C94" s="259"/>
      <c r="D94" s="259"/>
      <c r="E94" s="259"/>
      <c r="F94" s="259"/>
      <c r="G94" s="4" t="s">
        <v>5</v>
      </c>
      <c r="H94" s="3">
        <f>H92+H93</f>
        <v>0</v>
      </c>
      <c r="I94" s="3">
        <f>I92+I93</f>
        <v>0</v>
      </c>
      <c r="J94" s="3">
        <f t="shared" si="1"/>
        <v>0</v>
      </c>
      <c r="K94" s="3">
        <f>K92+K93</f>
        <v>0</v>
      </c>
    </row>
    <row r="95" spans="1:11" ht="25.5" x14ac:dyDescent="0.2">
      <c r="A95" s="5" t="s">
        <v>4</v>
      </c>
      <c r="B95" s="259" t="s">
        <v>3</v>
      </c>
      <c r="C95" s="259"/>
      <c r="D95" s="259"/>
      <c r="E95" s="259"/>
      <c r="F95" s="259"/>
      <c r="G95" s="4" t="s">
        <v>2</v>
      </c>
      <c r="H95" s="6"/>
      <c r="I95" s="6"/>
      <c r="J95" s="3">
        <f t="shared" ref="J95:J96" si="2">H95-I95</f>
        <v>0</v>
      </c>
      <c r="K95" s="6"/>
    </row>
    <row r="96" spans="1:11" x14ac:dyDescent="0.2">
      <c r="A96" s="5">
        <v>0</v>
      </c>
      <c r="B96" s="259" t="s">
        <v>1</v>
      </c>
      <c r="C96" s="259"/>
      <c r="D96" s="259"/>
      <c r="E96" s="259"/>
      <c r="F96" s="259"/>
      <c r="G96" s="4" t="s">
        <v>0</v>
      </c>
      <c r="H96" s="3">
        <f>H94+H95</f>
        <v>0</v>
      </c>
      <c r="I96" s="3">
        <f>I94+I95</f>
        <v>0</v>
      </c>
      <c r="J96" s="3">
        <f t="shared" si="2"/>
        <v>0</v>
      </c>
      <c r="K96" s="3">
        <f>K94+K95</f>
        <v>0</v>
      </c>
    </row>
    <row r="97" spans="1:11" x14ac:dyDescent="0.2">
      <c r="A97" s="2"/>
      <c r="B97" s="2"/>
      <c r="C97" s="2"/>
      <c r="D97" s="2"/>
      <c r="E97" s="2"/>
      <c r="F97" s="2"/>
      <c r="G97" s="2"/>
      <c r="H97" s="1"/>
      <c r="I97" s="1"/>
      <c r="J97" s="1"/>
      <c r="K97" s="1"/>
    </row>
    <row r="98" spans="1:11" hidden="1" x14ac:dyDescent="0.2"/>
    <row r="99" spans="1:11" hidden="1" x14ac:dyDescent="0.2"/>
    <row r="100" spans="1:11" hidden="1" x14ac:dyDescent="0.2"/>
    <row r="101" spans="1:11" hidden="1" x14ac:dyDescent="0.2"/>
    <row r="102" spans="1:11" x14ac:dyDescent="0.2"/>
    <row r="103" spans="1:11" x14ac:dyDescent="0.2"/>
  </sheetData>
  <mergeCells count="89">
    <mergeCell ref="B57:F57"/>
    <mergeCell ref="B58:F58"/>
    <mergeCell ref="B61:F61"/>
    <mergeCell ref="B49:F49"/>
    <mergeCell ref="B50:F50"/>
    <mergeCell ref="B59:F59"/>
    <mergeCell ref="B60:F60"/>
    <mergeCell ref="B51:F51"/>
    <mergeCell ref="B52:F52"/>
    <mergeCell ref="B53:F53"/>
    <mergeCell ref="B54:F54"/>
    <mergeCell ref="B55:F55"/>
    <mergeCell ref="B95:F95"/>
    <mergeCell ref="B36:F36"/>
    <mergeCell ref="B37:F37"/>
    <mergeCell ref="B38:F38"/>
    <mergeCell ref="B39:F39"/>
    <mergeCell ref="B40:F40"/>
    <mergeCell ref="B46:F46"/>
    <mergeCell ref="B47:F47"/>
    <mergeCell ref="B45:F45"/>
    <mergeCell ref="B41:F41"/>
    <mergeCell ref="B42:F42"/>
    <mergeCell ref="B43:F43"/>
    <mergeCell ref="B44:F44"/>
    <mergeCell ref="B48:F48"/>
    <mergeCell ref="B62:F62"/>
    <mergeCell ref="B56:F56"/>
    <mergeCell ref="B34:F34"/>
    <mergeCell ref="B35:F35"/>
    <mergeCell ref="B68:F68"/>
    <mergeCell ref="B85:F85"/>
    <mergeCell ref="B96:F96"/>
    <mergeCell ref="B89:F89"/>
    <mergeCell ref="B90:F90"/>
    <mergeCell ref="B91:F91"/>
    <mergeCell ref="B92:F92"/>
    <mergeCell ref="B93:F93"/>
    <mergeCell ref="B94:F94"/>
    <mergeCell ref="B86:F86"/>
    <mergeCell ref="B87:F87"/>
    <mergeCell ref="B88:F88"/>
    <mergeCell ref="B79:F79"/>
    <mergeCell ref="B80:F80"/>
    <mergeCell ref="B33:F33"/>
    <mergeCell ref="B31:F31"/>
    <mergeCell ref="B32:F32"/>
    <mergeCell ref="A24:K24"/>
    <mergeCell ref="K27:K28"/>
    <mergeCell ref="B65:F65"/>
    <mergeCell ref="B66:F66"/>
    <mergeCell ref="B69:F69"/>
    <mergeCell ref="B70:F70"/>
    <mergeCell ref="B63:F63"/>
    <mergeCell ref="B67:F67"/>
    <mergeCell ref="B64:F64"/>
    <mergeCell ref="B77:F77"/>
    <mergeCell ref="B71:F71"/>
    <mergeCell ref="B72:F72"/>
    <mergeCell ref="B82:F82"/>
    <mergeCell ref="B83:F83"/>
    <mergeCell ref="B78:F78"/>
    <mergeCell ref="B73:F73"/>
    <mergeCell ref="B74:F74"/>
    <mergeCell ref="B75:F75"/>
    <mergeCell ref="B76:F76"/>
    <mergeCell ref="B81:F81"/>
    <mergeCell ref="B84:F84"/>
    <mergeCell ref="B1:F1"/>
    <mergeCell ref="B2:F2"/>
    <mergeCell ref="B3:F3"/>
    <mergeCell ref="B4:F4"/>
    <mergeCell ref="B5:F5"/>
    <mergeCell ref="B6:F6"/>
    <mergeCell ref="A25:K25"/>
    <mergeCell ref="A27:A28"/>
    <mergeCell ref="B27:F28"/>
    <mergeCell ref="B7:F7"/>
    <mergeCell ref="B8:F8"/>
    <mergeCell ref="B9:F9"/>
    <mergeCell ref="B10:F10"/>
    <mergeCell ref="B11:F11"/>
    <mergeCell ref="G27:G28"/>
    <mergeCell ref="B13:F13"/>
    <mergeCell ref="B29:F29"/>
    <mergeCell ref="B30:F30"/>
    <mergeCell ref="H27:J27"/>
    <mergeCell ref="B23:F23"/>
    <mergeCell ref="A26:K26"/>
  </mergeCells>
  <dataValidations count="3">
    <dataValidation type="whole" operator="greaterThanOrEqual" allowBlank="1" showInputMessage="1" showErrorMessage="1" sqref="G17:K17">
      <formula1>0</formula1>
    </dataValidation>
    <dataValidation type="decimal" operator="greaterThanOrEqual" allowBlank="1" showInputMessage="1" showErrorMessage="1" sqref="H33:I37 K33:K37 H39:I44 K39:K44 H46:I50 K46:K50 H52:I60 K52:K60 H63:I68 K63:K68 H71:I76 K71:K76 H78:I85 K78:K85 H87:I91 K87:K91 H93:I93 K93 H95:I95 K95">
      <formula1>0</formula1>
    </dataValidation>
    <dataValidation type="textLength" operator="lessThanOrEqual" allowBlank="1" showInputMessage="1" showErrorMessage="1" sqref="G18:K22 G16:K16">
      <formula1>100</formula1>
    </dataValidation>
  </dataValidations>
  <printOptions horizontalCentered="1"/>
  <pageMargins left="0.32" right="0.22" top="0.74803149606299213" bottom="0.5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7"/>
  <sheetViews>
    <sheetView showGridLines="0" workbookViewId="0">
      <selection activeCell="F28" sqref="F28"/>
    </sheetView>
  </sheetViews>
  <sheetFormatPr defaultRowHeight="12.75" x14ac:dyDescent="0.2"/>
  <cols>
    <col min="1" max="1" width="5" style="67" customWidth="1"/>
    <col min="2" max="2" width="37" style="67" customWidth="1"/>
    <col min="3" max="3" width="40.7109375" style="67" customWidth="1"/>
    <col min="4" max="16384" width="9.140625" style="67"/>
  </cols>
  <sheetData>
    <row r="1" spans="1:3" x14ac:dyDescent="0.2">
      <c r="A1" s="70"/>
      <c r="C1" s="110" t="s">
        <v>576</v>
      </c>
    </row>
    <row r="2" spans="1:3" x14ac:dyDescent="0.2">
      <c r="A2" s="46" t="s">
        <v>530</v>
      </c>
      <c r="C2" s="68"/>
    </row>
    <row r="3" spans="1:3" x14ac:dyDescent="0.2">
      <c r="A3" s="47" t="s">
        <v>542</v>
      </c>
      <c r="C3" s="69"/>
    </row>
    <row r="4" spans="1:3" x14ac:dyDescent="0.2">
      <c r="A4" s="47" t="s">
        <v>197</v>
      </c>
      <c r="C4" s="69"/>
    </row>
    <row r="5" spans="1:3" x14ac:dyDescent="0.2">
      <c r="A5" s="46" t="s">
        <v>528</v>
      </c>
      <c r="C5" s="69"/>
    </row>
    <row r="6" spans="1:3" x14ac:dyDescent="0.2">
      <c r="A6" s="47" t="s">
        <v>196</v>
      </c>
      <c r="C6" s="69"/>
    </row>
    <row r="7" spans="1:3" x14ac:dyDescent="0.2">
      <c r="A7" s="46" t="s">
        <v>532</v>
      </c>
      <c r="C7" s="69"/>
    </row>
    <row r="8" spans="1:3" x14ac:dyDescent="0.2">
      <c r="A8" s="47" t="s">
        <v>529</v>
      </c>
      <c r="C8" s="69"/>
    </row>
    <row r="9" spans="1:3" x14ac:dyDescent="0.2">
      <c r="A9" s="47" t="s">
        <v>534</v>
      </c>
      <c r="C9" s="69"/>
    </row>
    <row r="10" spans="1:3" x14ac:dyDescent="0.2">
      <c r="A10" s="47" t="s">
        <v>533</v>
      </c>
      <c r="C10" s="69"/>
    </row>
    <row r="11" spans="1:3" x14ac:dyDescent="0.2">
      <c r="A11" s="47"/>
      <c r="C11" s="68"/>
    </row>
    <row r="12" spans="1:3" ht="34.5" customHeight="1" x14ac:dyDescent="0.2">
      <c r="A12" s="296" t="s">
        <v>575</v>
      </c>
      <c r="B12" s="290"/>
      <c r="C12" s="290"/>
    </row>
    <row r="15" spans="1:3" ht="28.5" customHeight="1" x14ac:dyDescent="0.2">
      <c r="A15" s="165" t="s">
        <v>599</v>
      </c>
      <c r="B15" s="75" t="s">
        <v>574</v>
      </c>
      <c r="C15" s="165" t="s">
        <v>573</v>
      </c>
    </row>
    <row r="16" spans="1:3" x14ac:dyDescent="0.2">
      <c r="A16" s="182">
        <v>1</v>
      </c>
      <c r="B16" s="75">
        <v>2</v>
      </c>
      <c r="C16" s="182">
        <v>3</v>
      </c>
    </row>
    <row r="17" spans="1:3" x14ac:dyDescent="0.2">
      <c r="A17" s="167"/>
      <c r="B17" s="168" t="s">
        <v>563</v>
      </c>
      <c r="C17" s="173"/>
    </row>
    <row r="18" spans="1:3" x14ac:dyDescent="0.2">
      <c r="A18" s="156"/>
      <c r="B18" s="161"/>
      <c r="C18" s="169"/>
    </row>
    <row r="19" spans="1:3" x14ac:dyDescent="0.2">
      <c r="A19" s="156"/>
      <c r="B19" s="161"/>
      <c r="C19" s="169"/>
    </row>
    <row r="20" spans="1:3" ht="13.5" customHeight="1" x14ac:dyDescent="0.2">
      <c r="A20" s="156"/>
      <c r="B20" s="161"/>
      <c r="C20" s="169"/>
    </row>
    <row r="21" spans="1:3" x14ac:dyDescent="0.2">
      <c r="A21" s="156"/>
      <c r="B21" s="161"/>
      <c r="C21" s="169"/>
    </row>
    <row r="22" spans="1:3" x14ac:dyDescent="0.2">
      <c r="A22" s="156"/>
      <c r="B22" s="161"/>
      <c r="C22" s="169"/>
    </row>
    <row r="23" spans="1:3" x14ac:dyDescent="0.2">
      <c r="A23" s="156"/>
      <c r="B23" s="161"/>
      <c r="C23" s="169"/>
    </row>
    <row r="24" spans="1:3" x14ac:dyDescent="0.2">
      <c r="A24" s="156"/>
      <c r="B24" s="161"/>
      <c r="C24" s="169"/>
    </row>
    <row r="25" spans="1:3" x14ac:dyDescent="0.2">
      <c r="A25" s="156"/>
      <c r="B25" s="161"/>
      <c r="C25" s="169"/>
    </row>
    <row r="26" spans="1:3" x14ac:dyDescent="0.2">
      <c r="A26" s="156"/>
      <c r="B26" s="161"/>
      <c r="C26" s="169"/>
    </row>
    <row r="27" spans="1:3" x14ac:dyDescent="0.2">
      <c r="A27" s="156"/>
      <c r="B27" s="161"/>
      <c r="C27" s="169"/>
    </row>
  </sheetData>
  <mergeCells count="1">
    <mergeCell ref="A12:C1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6"/>
  <sheetViews>
    <sheetView showGridLines="0" workbookViewId="0">
      <selection activeCell="E36" sqref="E36"/>
    </sheetView>
  </sheetViews>
  <sheetFormatPr defaultRowHeight="12.75" x14ac:dyDescent="0.2"/>
  <cols>
    <col min="1" max="1" width="3.5703125" style="67" customWidth="1"/>
    <col min="2" max="2" width="27.28515625" style="67" customWidth="1"/>
    <col min="3" max="3" width="14.140625" style="67" customWidth="1"/>
    <col min="4" max="4" width="17.42578125" style="67" customWidth="1"/>
    <col min="5" max="5" width="14.42578125" style="67" customWidth="1"/>
    <col min="6" max="6" width="19" style="67" customWidth="1"/>
    <col min="7" max="246" width="9.140625" style="67"/>
    <col min="247" max="247" width="6.28515625" style="67" customWidth="1"/>
    <col min="248" max="248" width="24.5703125" style="67" customWidth="1"/>
    <col min="249" max="249" width="16.28515625" style="67" customWidth="1"/>
    <col min="250" max="250" width="18.7109375" style="67" customWidth="1"/>
    <col min="251" max="251" width="20.28515625" style="67" customWidth="1"/>
    <col min="252" max="502" width="9.140625" style="67"/>
    <col min="503" max="503" width="6.28515625" style="67" customWidth="1"/>
    <col min="504" max="504" width="24.5703125" style="67" customWidth="1"/>
    <col min="505" max="505" width="16.28515625" style="67" customWidth="1"/>
    <col min="506" max="506" width="18.7109375" style="67" customWidth="1"/>
    <col min="507" max="507" width="20.28515625" style="67" customWidth="1"/>
    <col min="508" max="758" width="9.140625" style="67"/>
    <col min="759" max="759" width="6.28515625" style="67" customWidth="1"/>
    <col min="760" max="760" width="24.5703125" style="67" customWidth="1"/>
    <col min="761" max="761" width="16.28515625" style="67" customWidth="1"/>
    <col min="762" max="762" width="18.7109375" style="67" customWidth="1"/>
    <col min="763" max="763" width="20.28515625" style="67" customWidth="1"/>
    <col min="764" max="1014" width="9.140625" style="67"/>
    <col min="1015" max="1015" width="6.28515625" style="67" customWidth="1"/>
    <col min="1016" max="1016" width="24.5703125" style="67" customWidth="1"/>
    <col min="1017" max="1017" width="16.28515625" style="67" customWidth="1"/>
    <col min="1018" max="1018" width="18.7109375" style="67" customWidth="1"/>
    <col min="1019" max="1019" width="20.28515625" style="67" customWidth="1"/>
    <col min="1020" max="1270" width="9.140625" style="67"/>
    <col min="1271" max="1271" width="6.28515625" style="67" customWidth="1"/>
    <col min="1272" max="1272" width="24.5703125" style="67" customWidth="1"/>
    <col min="1273" max="1273" width="16.28515625" style="67" customWidth="1"/>
    <col min="1274" max="1274" width="18.7109375" style="67" customWidth="1"/>
    <col min="1275" max="1275" width="20.28515625" style="67" customWidth="1"/>
    <col min="1276" max="1526" width="9.140625" style="67"/>
    <col min="1527" max="1527" width="6.28515625" style="67" customWidth="1"/>
    <col min="1528" max="1528" width="24.5703125" style="67" customWidth="1"/>
    <col min="1529" max="1529" width="16.28515625" style="67" customWidth="1"/>
    <col min="1530" max="1530" width="18.7109375" style="67" customWidth="1"/>
    <col min="1531" max="1531" width="20.28515625" style="67" customWidth="1"/>
    <col min="1532" max="1782" width="9.140625" style="67"/>
    <col min="1783" max="1783" width="6.28515625" style="67" customWidth="1"/>
    <col min="1784" max="1784" width="24.5703125" style="67" customWidth="1"/>
    <col min="1785" max="1785" width="16.28515625" style="67" customWidth="1"/>
    <col min="1786" max="1786" width="18.7109375" style="67" customWidth="1"/>
    <col min="1787" max="1787" width="20.28515625" style="67" customWidth="1"/>
    <col min="1788" max="2038" width="9.140625" style="67"/>
    <col min="2039" max="2039" width="6.28515625" style="67" customWidth="1"/>
    <col min="2040" max="2040" width="24.5703125" style="67" customWidth="1"/>
    <col min="2041" max="2041" width="16.28515625" style="67" customWidth="1"/>
    <col min="2042" max="2042" width="18.7109375" style="67" customWidth="1"/>
    <col min="2043" max="2043" width="20.28515625" style="67" customWidth="1"/>
    <col min="2044" max="2294" width="9.140625" style="67"/>
    <col min="2295" max="2295" width="6.28515625" style="67" customWidth="1"/>
    <col min="2296" max="2296" width="24.5703125" style="67" customWidth="1"/>
    <col min="2297" max="2297" width="16.28515625" style="67" customWidth="1"/>
    <col min="2298" max="2298" width="18.7109375" style="67" customWidth="1"/>
    <col min="2299" max="2299" width="20.28515625" style="67" customWidth="1"/>
    <col min="2300" max="2550" width="9.140625" style="67"/>
    <col min="2551" max="2551" width="6.28515625" style="67" customWidth="1"/>
    <col min="2552" max="2552" width="24.5703125" style="67" customWidth="1"/>
    <col min="2553" max="2553" width="16.28515625" style="67" customWidth="1"/>
    <col min="2554" max="2554" width="18.7109375" style="67" customWidth="1"/>
    <col min="2555" max="2555" width="20.28515625" style="67" customWidth="1"/>
    <col min="2556" max="2806" width="9.140625" style="67"/>
    <col min="2807" max="2807" width="6.28515625" style="67" customWidth="1"/>
    <col min="2808" max="2808" width="24.5703125" style="67" customWidth="1"/>
    <col min="2809" max="2809" width="16.28515625" style="67" customWidth="1"/>
    <col min="2810" max="2810" width="18.7109375" style="67" customWidth="1"/>
    <col min="2811" max="2811" width="20.28515625" style="67" customWidth="1"/>
    <col min="2812" max="3062" width="9.140625" style="67"/>
    <col min="3063" max="3063" width="6.28515625" style="67" customWidth="1"/>
    <col min="3064" max="3064" width="24.5703125" style="67" customWidth="1"/>
    <col min="3065" max="3065" width="16.28515625" style="67" customWidth="1"/>
    <col min="3066" max="3066" width="18.7109375" style="67" customWidth="1"/>
    <col min="3067" max="3067" width="20.28515625" style="67" customWidth="1"/>
    <col min="3068" max="3318" width="9.140625" style="67"/>
    <col min="3319" max="3319" width="6.28515625" style="67" customWidth="1"/>
    <col min="3320" max="3320" width="24.5703125" style="67" customWidth="1"/>
    <col min="3321" max="3321" width="16.28515625" style="67" customWidth="1"/>
    <col min="3322" max="3322" width="18.7109375" style="67" customWidth="1"/>
    <col min="3323" max="3323" width="20.28515625" style="67" customWidth="1"/>
    <col min="3324" max="3574" width="9.140625" style="67"/>
    <col min="3575" max="3575" width="6.28515625" style="67" customWidth="1"/>
    <col min="3576" max="3576" width="24.5703125" style="67" customWidth="1"/>
    <col min="3577" max="3577" width="16.28515625" style="67" customWidth="1"/>
    <col min="3578" max="3578" width="18.7109375" style="67" customWidth="1"/>
    <col min="3579" max="3579" width="20.28515625" style="67" customWidth="1"/>
    <col min="3580" max="3830" width="9.140625" style="67"/>
    <col min="3831" max="3831" width="6.28515625" style="67" customWidth="1"/>
    <col min="3832" max="3832" width="24.5703125" style="67" customWidth="1"/>
    <col min="3833" max="3833" width="16.28515625" style="67" customWidth="1"/>
    <col min="3834" max="3834" width="18.7109375" style="67" customWidth="1"/>
    <col min="3835" max="3835" width="20.28515625" style="67" customWidth="1"/>
    <col min="3836" max="4086" width="9.140625" style="67"/>
    <col min="4087" max="4087" width="6.28515625" style="67" customWidth="1"/>
    <col min="4088" max="4088" width="24.5703125" style="67" customWidth="1"/>
    <col min="4089" max="4089" width="16.28515625" style="67" customWidth="1"/>
    <col min="4090" max="4090" width="18.7109375" style="67" customWidth="1"/>
    <col min="4091" max="4091" width="20.28515625" style="67" customWidth="1"/>
    <col min="4092" max="4342" width="9.140625" style="67"/>
    <col min="4343" max="4343" width="6.28515625" style="67" customWidth="1"/>
    <col min="4344" max="4344" width="24.5703125" style="67" customWidth="1"/>
    <col min="4345" max="4345" width="16.28515625" style="67" customWidth="1"/>
    <col min="4346" max="4346" width="18.7109375" style="67" customWidth="1"/>
    <col min="4347" max="4347" width="20.28515625" style="67" customWidth="1"/>
    <col min="4348" max="4598" width="9.140625" style="67"/>
    <col min="4599" max="4599" width="6.28515625" style="67" customWidth="1"/>
    <col min="4600" max="4600" width="24.5703125" style="67" customWidth="1"/>
    <col min="4601" max="4601" width="16.28515625" style="67" customWidth="1"/>
    <col min="4602" max="4602" width="18.7109375" style="67" customWidth="1"/>
    <col min="4603" max="4603" width="20.28515625" style="67" customWidth="1"/>
    <col min="4604" max="4854" width="9.140625" style="67"/>
    <col min="4855" max="4855" width="6.28515625" style="67" customWidth="1"/>
    <col min="4856" max="4856" width="24.5703125" style="67" customWidth="1"/>
    <col min="4857" max="4857" width="16.28515625" style="67" customWidth="1"/>
    <col min="4858" max="4858" width="18.7109375" style="67" customWidth="1"/>
    <col min="4859" max="4859" width="20.28515625" style="67" customWidth="1"/>
    <col min="4860" max="5110" width="9.140625" style="67"/>
    <col min="5111" max="5111" width="6.28515625" style="67" customWidth="1"/>
    <col min="5112" max="5112" width="24.5703125" style="67" customWidth="1"/>
    <col min="5113" max="5113" width="16.28515625" style="67" customWidth="1"/>
    <col min="5114" max="5114" width="18.7109375" style="67" customWidth="1"/>
    <col min="5115" max="5115" width="20.28515625" style="67" customWidth="1"/>
    <col min="5116" max="5366" width="9.140625" style="67"/>
    <col min="5367" max="5367" width="6.28515625" style="67" customWidth="1"/>
    <col min="5368" max="5368" width="24.5703125" style="67" customWidth="1"/>
    <col min="5369" max="5369" width="16.28515625" style="67" customWidth="1"/>
    <col min="5370" max="5370" width="18.7109375" style="67" customWidth="1"/>
    <col min="5371" max="5371" width="20.28515625" style="67" customWidth="1"/>
    <col min="5372" max="5622" width="9.140625" style="67"/>
    <col min="5623" max="5623" width="6.28515625" style="67" customWidth="1"/>
    <col min="5624" max="5624" width="24.5703125" style="67" customWidth="1"/>
    <col min="5625" max="5625" width="16.28515625" style="67" customWidth="1"/>
    <col min="5626" max="5626" width="18.7109375" style="67" customWidth="1"/>
    <col min="5627" max="5627" width="20.28515625" style="67" customWidth="1"/>
    <col min="5628" max="5878" width="9.140625" style="67"/>
    <col min="5879" max="5879" width="6.28515625" style="67" customWidth="1"/>
    <col min="5880" max="5880" width="24.5703125" style="67" customWidth="1"/>
    <col min="5881" max="5881" width="16.28515625" style="67" customWidth="1"/>
    <col min="5882" max="5882" width="18.7109375" style="67" customWidth="1"/>
    <col min="5883" max="5883" width="20.28515625" style="67" customWidth="1"/>
    <col min="5884" max="6134" width="9.140625" style="67"/>
    <col min="6135" max="6135" width="6.28515625" style="67" customWidth="1"/>
    <col min="6136" max="6136" width="24.5703125" style="67" customWidth="1"/>
    <col min="6137" max="6137" width="16.28515625" style="67" customWidth="1"/>
    <col min="6138" max="6138" width="18.7109375" style="67" customWidth="1"/>
    <col min="6139" max="6139" width="20.28515625" style="67" customWidth="1"/>
    <col min="6140" max="6390" width="9.140625" style="67"/>
    <col min="6391" max="6391" width="6.28515625" style="67" customWidth="1"/>
    <col min="6392" max="6392" width="24.5703125" style="67" customWidth="1"/>
    <col min="6393" max="6393" width="16.28515625" style="67" customWidth="1"/>
    <col min="6394" max="6394" width="18.7109375" style="67" customWidth="1"/>
    <col min="6395" max="6395" width="20.28515625" style="67" customWidth="1"/>
    <col min="6396" max="6646" width="9.140625" style="67"/>
    <col min="6647" max="6647" width="6.28515625" style="67" customWidth="1"/>
    <col min="6648" max="6648" width="24.5703125" style="67" customWidth="1"/>
    <col min="6649" max="6649" width="16.28515625" style="67" customWidth="1"/>
    <col min="6650" max="6650" width="18.7109375" style="67" customWidth="1"/>
    <col min="6651" max="6651" width="20.28515625" style="67" customWidth="1"/>
    <col min="6652" max="6902" width="9.140625" style="67"/>
    <col min="6903" max="6903" width="6.28515625" style="67" customWidth="1"/>
    <col min="6904" max="6904" width="24.5703125" style="67" customWidth="1"/>
    <col min="6905" max="6905" width="16.28515625" style="67" customWidth="1"/>
    <col min="6906" max="6906" width="18.7109375" style="67" customWidth="1"/>
    <col min="6907" max="6907" width="20.28515625" style="67" customWidth="1"/>
    <col min="6908" max="7158" width="9.140625" style="67"/>
    <col min="7159" max="7159" width="6.28515625" style="67" customWidth="1"/>
    <col min="7160" max="7160" width="24.5703125" style="67" customWidth="1"/>
    <col min="7161" max="7161" width="16.28515625" style="67" customWidth="1"/>
    <col min="7162" max="7162" width="18.7109375" style="67" customWidth="1"/>
    <col min="7163" max="7163" width="20.28515625" style="67" customWidth="1"/>
    <col min="7164" max="7414" width="9.140625" style="67"/>
    <col min="7415" max="7415" width="6.28515625" style="67" customWidth="1"/>
    <col min="7416" max="7416" width="24.5703125" style="67" customWidth="1"/>
    <col min="7417" max="7417" width="16.28515625" style="67" customWidth="1"/>
    <col min="7418" max="7418" width="18.7109375" style="67" customWidth="1"/>
    <col min="7419" max="7419" width="20.28515625" style="67" customWidth="1"/>
    <col min="7420" max="7670" width="9.140625" style="67"/>
    <col min="7671" max="7671" width="6.28515625" style="67" customWidth="1"/>
    <col min="7672" max="7672" width="24.5703125" style="67" customWidth="1"/>
    <col min="7673" max="7673" width="16.28515625" style="67" customWidth="1"/>
    <col min="7674" max="7674" width="18.7109375" style="67" customWidth="1"/>
    <col min="7675" max="7675" width="20.28515625" style="67" customWidth="1"/>
    <col min="7676" max="7926" width="9.140625" style="67"/>
    <col min="7927" max="7927" width="6.28515625" style="67" customWidth="1"/>
    <col min="7928" max="7928" width="24.5703125" style="67" customWidth="1"/>
    <col min="7929" max="7929" width="16.28515625" style="67" customWidth="1"/>
    <col min="7930" max="7930" width="18.7109375" style="67" customWidth="1"/>
    <col min="7931" max="7931" width="20.28515625" style="67" customWidth="1"/>
    <col min="7932" max="8182" width="9.140625" style="67"/>
    <col min="8183" max="8183" width="6.28515625" style="67" customWidth="1"/>
    <col min="8184" max="8184" width="24.5703125" style="67" customWidth="1"/>
    <col min="8185" max="8185" width="16.28515625" style="67" customWidth="1"/>
    <col min="8186" max="8186" width="18.7109375" style="67" customWidth="1"/>
    <col min="8187" max="8187" width="20.28515625" style="67" customWidth="1"/>
    <col min="8188" max="8438" width="9.140625" style="67"/>
    <col min="8439" max="8439" width="6.28515625" style="67" customWidth="1"/>
    <col min="8440" max="8440" width="24.5703125" style="67" customWidth="1"/>
    <col min="8441" max="8441" width="16.28515625" style="67" customWidth="1"/>
    <col min="8442" max="8442" width="18.7109375" style="67" customWidth="1"/>
    <col min="8443" max="8443" width="20.28515625" style="67" customWidth="1"/>
    <col min="8444" max="8694" width="9.140625" style="67"/>
    <col min="8695" max="8695" width="6.28515625" style="67" customWidth="1"/>
    <col min="8696" max="8696" width="24.5703125" style="67" customWidth="1"/>
    <col min="8697" max="8697" width="16.28515625" style="67" customWidth="1"/>
    <col min="8698" max="8698" width="18.7109375" style="67" customWidth="1"/>
    <col min="8699" max="8699" width="20.28515625" style="67" customWidth="1"/>
    <col min="8700" max="8950" width="9.140625" style="67"/>
    <col min="8951" max="8951" width="6.28515625" style="67" customWidth="1"/>
    <col min="8952" max="8952" width="24.5703125" style="67" customWidth="1"/>
    <col min="8953" max="8953" width="16.28515625" style="67" customWidth="1"/>
    <col min="8954" max="8954" width="18.7109375" style="67" customWidth="1"/>
    <col min="8955" max="8955" width="20.28515625" style="67" customWidth="1"/>
    <col min="8956" max="9206" width="9.140625" style="67"/>
    <col min="9207" max="9207" width="6.28515625" style="67" customWidth="1"/>
    <col min="9208" max="9208" width="24.5703125" style="67" customWidth="1"/>
    <col min="9209" max="9209" width="16.28515625" style="67" customWidth="1"/>
    <col min="9210" max="9210" width="18.7109375" style="67" customWidth="1"/>
    <col min="9211" max="9211" width="20.28515625" style="67" customWidth="1"/>
    <col min="9212" max="9462" width="9.140625" style="67"/>
    <col min="9463" max="9463" width="6.28515625" style="67" customWidth="1"/>
    <col min="9464" max="9464" width="24.5703125" style="67" customWidth="1"/>
    <col min="9465" max="9465" width="16.28515625" style="67" customWidth="1"/>
    <col min="9466" max="9466" width="18.7109375" style="67" customWidth="1"/>
    <col min="9467" max="9467" width="20.28515625" style="67" customWidth="1"/>
    <col min="9468" max="9718" width="9.140625" style="67"/>
    <col min="9719" max="9719" width="6.28515625" style="67" customWidth="1"/>
    <col min="9720" max="9720" width="24.5703125" style="67" customWidth="1"/>
    <col min="9721" max="9721" width="16.28515625" style="67" customWidth="1"/>
    <col min="9722" max="9722" width="18.7109375" style="67" customWidth="1"/>
    <col min="9723" max="9723" width="20.28515625" style="67" customWidth="1"/>
    <col min="9724" max="9974" width="9.140625" style="67"/>
    <col min="9975" max="9975" width="6.28515625" style="67" customWidth="1"/>
    <col min="9976" max="9976" width="24.5703125" style="67" customWidth="1"/>
    <col min="9977" max="9977" width="16.28515625" style="67" customWidth="1"/>
    <col min="9978" max="9978" width="18.7109375" style="67" customWidth="1"/>
    <col min="9979" max="9979" width="20.28515625" style="67" customWidth="1"/>
    <col min="9980" max="10230" width="9.140625" style="67"/>
    <col min="10231" max="10231" width="6.28515625" style="67" customWidth="1"/>
    <col min="10232" max="10232" width="24.5703125" style="67" customWidth="1"/>
    <col min="10233" max="10233" width="16.28515625" style="67" customWidth="1"/>
    <col min="10234" max="10234" width="18.7109375" style="67" customWidth="1"/>
    <col min="10235" max="10235" width="20.28515625" style="67" customWidth="1"/>
    <col min="10236" max="10486" width="9.140625" style="67"/>
    <col min="10487" max="10487" width="6.28515625" style="67" customWidth="1"/>
    <col min="10488" max="10488" width="24.5703125" style="67" customWidth="1"/>
    <col min="10489" max="10489" width="16.28515625" style="67" customWidth="1"/>
    <col min="10490" max="10490" width="18.7109375" style="67" customWidth="1"/>
    <col min="10491" max="10491" width="20.28515625" style="67" customWidth="1"/>
    <col min="10492" max="10742" width="9.140625" style="67"/>
    <col min="10743" max="10743" width="6.28515625" style="67" customWidth="1"/>
    <col min="10744" max="10744" width="24.5703125" style="67" customWidth="1"/>
    <col min="10745" max="10745" width="16.28515625" style="67" customWidth="1"/>
    <col min="10746" max="10746" width="18.7109375" style="67" customWidth="1"/>
    <col min="10747" max="10747" width="20.28515625" style="67" customWidth="1"/>
    <col min="10748" max="10998" width="9.140625" style="67"/>
    <col min="10999" max="10999" width="6.28515625" style="67" customWidth="1"/>
    <col min="11000" max="11000" width="24.5703125" style="67" customWidth="1"/>
    <col min="11001" max="11001" width="16.28515625" style="67" customWidth="1"/>
    <col min="11002" max="11002" width="18.7109375" style="67" customWidth="1"/>
    <col min="11003" max="11003" width="20.28515625" style="67" customWidth="1"/>
    <col min="11004" max="11254" width="9.140625" style="67"/>
    <col min="11255" max="11255" width="6.28515625" style="67" customWidth="1"/>
    <col min="11256" max="11256" width="24.5703125" style="67" customWidth="1"/>
    <col min="11257" max="11257" width="16.28515625" style="67" customWidth="1"/>
    <col min="11258" max="11258" width="18.7109375" style="67" customWidth="1"/>
    <col min="11259" max="11259" width="20.28515625" style="67" customWidth="1"/>
    <col min="11260" max="11510" width="9.140625" style="67"/>
    <col min="11511" max="11511" width="6.28515625" style="67" customWidth="1"/>
    <col min="11512" max="11512" width="24.5703125" style="67" customWidth="1"/>
    <col min="11513" max="11513" width="16.28515625" style="67" customWidth="1"/>
    <col min="11514" max="11514" width="18.7109375" style="67" customWidth="1"/>
    <col min="11515" max="11515" width="20.28515625" style="67" customWidth="1"/>
    <col min="11516" max="11766" width="9.140625" style="67"/>
    <col min="11767" max="11767" width="6.28515625" style="67" customWidth="1"/>
    <col min="11768" max="11768" width="24.5703125" style="67" customWidth="1"/>
    <col min="11769" max="11769" width="16.28515625" style="67" customWidth="1"/>
    <col min="11770" max="11770" width="18.7109375" style="67" customWidth="1"/>
    <col min="11771" max="11771" width="20.28515625" style="67" customWidth="1"/>
    <col min="11772" max="12022" width="9.140625" style="67"/>
    <col min="12023" max="12023" width="6.28515625" style="67" customWidth="1"/>
    <col min="12024" max="12024" width="24.5703125" style="67" customWidth="1"/>
    <col min="12025" max="12025" width="16.28515625" style="67" customWidth="1"/>
    <col min="12026" max="12026" width="18.7109375" style="67" customWidth="1"/>
    <col min="12027" max="12027" width="20.28515625" style="67" customWidth="1"/>
    <col min="12028" max="12278" width="9.140625" style="67"/>
    <col min="12279" max="12279" width="6.28515625" style="67" customWidth="1"/>
    <col min="12280" max="12280" width="24.5703125" style="67" customWidth="1"/>
    <col min="12281" max="12281" width="16.28515625" style="67" customWidth="1"/>
    <col min="12282" max="12282" width="18.7109375" style="67" customWidth="1"/>
    <col min="12283" max="12283" width="20.28515625" style="67" customWidth="1"/>
    <col min="12284" max="12534" width="9.140625" style="67"/>
    <col min="12535" max="12535" width="6.28515625" style="67" customWidth="1"/>
    <col min="12536" max="12536" width="24.5703125" style="67" customWidth="1"/>
    <col min="12537" max="12537" width="16.28515625" style="67" customWidth="1"/>
    <col min="12538" max="12538" width="18.7109375" style="67" customWidth="1"/>
    <col min="12539" max="12539" width="20.28515625" style="67" customWidth="1"/>
    <col min="12540" max="12790" width="9.140625" style="67"/>
    <col min="12791" max="12791" width="6.28515625" style="67" customWidth="1"/>
    <col min="12792" max="12792" width="24.5703125" style="67" customWidth="1"/>
    <col min="12793" max="12793" width="16.28515625" style="67" customWidth="1"/>
    <col min="12794" max="12794" width="18.7109375" style="67" customWidth="1"/>
    <col min="12795" max="12795" width="20.28515625" style="67" customWidth="1"/>
    <col min="12796" max="13046" width="9.140625" style="67"/>
    <col min="13047" max="13047" width="6.28515625" style="67" customWidth="1"/>
    <col min="13048" max="13048" width="24.5703125" style="67" customWidth="1"/>
    <col min="13049" max="13049" width="16.28515625" style="67" customWidth="1"/>
    <col min="13050" max="13050" width="18.7109375" style="67" customWidth="1"/>
    <col min="13051" max="13051" width="20.28515625" style="67" customWidth="1"/>
    <col min="13052" max="13302" width="9.140625" style="67"/>
    <col min="13303" max="13303" width="6.28515625" style="67" customWidth="1"/>
    <col min="13304" max="13304" width="24.5703125" style="67" customWidth="1"/>
    <col min="13305" max="13305" width="16.28515625" style="67" customWidth="1"/>
    <col min="13306" max="13306" width="18.7109375" style="67" customWidth="1"/>
    <col min="13307" max="13307" width="20.28515625" style="67" customWidth="1"/>
    <col min="13308" max="13558" width="9.140625" style="67"/>
    <col min="13559" max="13559" width="6.28515625" style="67" customWidth="1"/>
    <col min="13560" max="13560" width="24.5703125" style="67" customWidth="1"/>
    <col min="13561" max="13561" width="16.28515625" style="67" customWidth="1"/>
    <col min="13562" max="13562" width="18.7109375" style="67" customWidth="1"/>
    <col min="13563" max="13563" width="20.28515625" style="67" customWidth="1"/>
    <col min="13564" max="13814" width="9.140625" style="67"/>
    <col min="13815" max="13815" width="6.28515625" style="67" customWidth="1"/>
    <col min="13816" max="13816" width="24.5703125" style="67" customWidth="1"/>
    <col min="13817" max="13817" width="16.28515625" style="67" customWidth="1"/>
    <col min="13818" max="13818" width="18.7109375" style="67" customWidth="1"/>
    <col min="13819" max="13819" width="20.28515625" style="67" customWidth="1"/>
    <col min="13820" max="14070" width="9.140625" style="67"/>
    <col min="14071" max="14071" width="6.28515625" style="67" customWidth="1"/>
    <col min="14072" max="14072" width="24.5703125" style="67" customWidth="1"/>
    <col min="14073" max="14073" width="16.28515625" style="67" customWidth="1"/>
    <col min="14074" max="14074" width="18.7109375" style="67" customWidth="1"/>
    <col min="14075" max="14075" width="20.28515625" style="67" customWidth="1"/>
    <col min="14076" max="14326" width="9.140625" style="67"/>
    <col min="14327" max="14327" width="6.28515625" style="67" customWidth="1"/>
    <col min="14328" max="14328" width="24.5703125" style="67" customWidth="1"/>
    <col min="14329" max="14329" width="16.28515625" style="67" customWidth="1"/>
    <col min="14330" max="14330" width="18.7109375" style="67" customWidth="1"/>
    <col min="14331" max="14331" width="20.28515625" style="67" customWidth="1"/>
    <col min="14332" max="14582" width="9.140625" style="67"/>
    <col min="14583" max="14583" width="6.28515625" style="67" customWidth="1"/>
    <col min="14584" max="14584" width="24.5703125" style="67" customWidth="1"/>
    <col min="14585" max="14585" width="16.28515625" style="67" customWidth="1"/>
    <col min="14586" max="14586" width="18.7109375" style="67" customWidth="1"/>
    <col min="14587" max="14587" width="20.28515625" style="67" customWidth="1"/>
    <col min="14588" max="14838" width="9.140625" style="67"/>
    <col min="14839" max="14839" width="6.28515625" style="67" customWidth="1"/>
    <col min="14840" max="14840" width="24.5703125" style="67" customWidth="1"/>
    <col min="14841" max="14841" width="16.28515625" style="67" customWidth="1"/>
    <col min="14842" max="14842" width="18.7109375" style="67" customWidth="1"/>
    <col min="14843" max="14843" width="20.28515625" style="67" customWidth="1"/>
    <col min="14844" max="15094" width="9.140625" style="67"/>
    <col min="15095" max="15095" width="6.28515625" style="67" customWidth="1"/>
    <col min="15096" max="15096" width="24.5703125" style="67" customWidth="1"/>
    <col min="15097" max="15097" width="16.28515625" style="67" customWidth="1"/>
    <col min="15098" max="15098" width="18.7109375" style="67" customWidth="1"/>
    <col min="15099" max="15099" width="20.28515625" style="67" customWidth="1"/>
    <col min="15100" max="15350" width="9.140625" style="67"/>
    <col min="15351" max="15351" width="6.28515625" style="67" customWidth="1"/>
    <col min="15352" max="15352" width="24.5703125" style="67" customWidth="1"/>
    <col min="15353" max="15353" width="16.28515625" style="67" customWidth="1"/>
    <col min="15354" max="15354" width="18.7109375" style="67" customWidth="1"/>
    <col min="15355" max="15355" width="20.28515625" style="67" customWidth="1"/>
    <col min="15356" max="15606" width="9.140625" style="67"/>
    <col min="15607" max="15607" width="6.28515625" style="67" customWidth="1"/>
    <col min="15608" max="15608" width="24.5703125" style="67" customWidth="1"/>
    <col min="15609" max="15609" width="16.28515625" style="67" customWidth="1"/>
    <col min="15610" max="15610" width="18.7109375" style="67" customWidth="1"/>
    <col min="15611" max="15611" width="20.28515625" style="67" customWidth="1"/>
    <col min="15612" max="15862" width="9.140625" style="67"/>
    <col min="15863" max="15863" width="6.28515625" style="67" customWidth="1"/>
    <col min="15864" max="15864" width="24.5703125" style="67" customWidth="1"/>
    <col min="15865" max="15865" width="16.28515625" style="67" customWidth="1"/>
    <col min="15866" max="15866" width="18.7109375" style="67" customWidth="1"/>
    <col min="15867" max="15867" width="20.28515625" style="67" customWidth="1"/>
    <col min="15868" max="16118" width="9.140625" style="67"/>
    <col min="16119" max="16119" width="6.28515625" style="67" customWidth="1"/>
    <col min="16120" max="16120" width="24.5703125" style="67" customWidth="1"/>
    <col min="16121" max="16121" width="16.28515625" style="67" customWidth="1"/>
    <col min="16122" max="16122" width="18.7109375" style="67" customWidth="1"/>
    <col min="16123" max="16123" width="20.28515625" style="67" customWidth="1"/>
    <col min="16124" max="16384" width="9.140625" style="67"/>
  </cols>
  <sheetData>
    <row r="1" spans="1:6" x14ac:dyDescent="0.2">
      <c r="A1" s="70"/>
      <c r="F1" s="72" t="s">
        <v>591</v>
      </c>
    </row>
    <row r="2" spans="1:6" x14ac:dyDescent="0.2">
      <c r="A2" s="46" t="s">
        <v>530</v>
      </c>
      <c r="C2" s="213"/>
      <c r="D2" s="213"/>
      <c r="E2" s="213"/>
      <c r="F2" s="68"/>
    </row>
    <row r="3" spans="1:6" x14ac:dyDescent="0.2">
      <c r="A3" s="47" t="s">
        <v>542</v>
      </c>
      <c r="C3" s="69"/>
      <c r="D3" s="69"/>
      <c r="E3" s="69"/>
      <c r="F3" s="68"/>
    </row>
    <row r="4" spans="1:6" x14ac:dyDescent="0.2">
      <c r="A4" s="47" t="s">
        <v>197</v>
      </c>
      <c r="C4" s="69"/>
      <c r="D4" s="69"/>
      <c r="E4" s="69"/>
      <c r="F4" s="68"/>
    </row>
    <row r="5" spans="1:6" x14ac:dyDescent="0.2">
      <c r="A5" s="46" t="s">
        <v>528</v>
      </c>
      <c r="C5" s="69"/>
      <c r="D5" s="69"/>
      <c r="E5" s="69"/>
      <c r="F5" s="68"/>
    </row>
    <row r="6" spans="1:6" x14ac:dyDescent="0.2">
      <c r="A6" s="47" t="s">
        <v>196</v>
      </c>
      <c r="C6" s="69"/>
      <c r="D6" s="69"/>
      <c r="E6" s="69"/>
      <c r="F6" s="68"/>
    </row>
    <row r="7" spans="1:6" x14ac:dyDescent="0.2">
      <c r="A7" s="46" t="s">
        <v>532</v>
      </c>
      <c r="C7" s="69"/>
      <c r="D7" s="69"/>
      <c r="E7" s="69"/>
      <c r="F7" s="68"/>
    </row>
    <row r="8" spans="1:6" x14ac:dyDescent="0.2">
      <c r="A8" s="47" t="s">
        <v>529</v>
      </c>
      <c r="C8" s="69"/>
      <c r="D8" s="69"/>
      <c r="E8" s="69"/>
      <c r="F8" s="68"/>
    </row>
    <row r="9" spans="1:6" x14ac:dyDescent="0.2">
      <c r="A9" s="47" t="s">
        <v>534</v>
      </c>
      <c r="C9" s="69"/>
      <c r="D9" s="69"/>
      <c r="E9" s="69"/>
      <c r="F9" s="68"/>
    </row>
    <row r="10" spans="1:6" x14ac:dyDescent="0.2">
      <c r="A10" s="47" t="s">
        <v>533</v>
      </c>
      <c r="C10" s="69"/>
      <c r="D10" s="69"/>
      <c r="E10" s="69"/>
      <c r="F10" s="68"/>
    </row>
    <row r="11" spans="1:6" x14ac:dyDescent="0.2">
      <c r="A11" s="70"/>
    </row>
    <row r="12" spans="1:6" x14ac:dyDescent="0.2">
      <c r="A12" s="300" t="s">
        <v>581</v>
      </c>
      <c r="B12" s="299"/>
      <c r="C12" s="299"/>
      <c r="D12" s="299"/>
      <c r="E12" s="299"/>
      <c r="F12" s="299"/>
    </row>
    <row r="14" spans="1:6" ht="38.25" x14ac:dyDescent="0.2">
      <c r="A14" s="165" t="s">
        <v>595</v>
      </c>
      <c r="B14" s="165" t="s">
        <v>580</v>
      </c>
      <c r="C14" s="165" t="s">
        <v>585</v>
      </c>
      <c r="D14" s="165" t="s">
        <v>579</v>
      </c>
      <c r="E14" s="165" t="s">
        <v>578</v>
      </c>
      <c r="F14" s="165" t="s">
        <v>577</v>
      </c>
    </row>
    <row r="15" spans="1:6" ht="17.25" customHeight="1" x14ac:dyDescent="0.2">
      <c r="A15" s="75">
        <v>1</v>
      </c>
      <c r="B15" s="75">
        <v>2</v>
      </c>
      <c r="C15" s="75">
        <v>3</v>
      </c>
      <c r="D15" s="75">
        <v>4</v>
      </c>
      <c r="E15" s="75">
        <v>5</v>
      </c>
      <c r="F15" s="75">
        <v>6</v>
      </c>
    </row>
    <row r="16" spans="1:6" x14ac:dyDescent="0.2">
      <c r="A16" s="164"/>
      <c r="B16" s="166" t="s">
        <v>563</v>
      </c>
      <c r="C16" s="164"/>
      <c r="D16" s="164"/>
      <c r="E16" s="164"/>
      <c r="F16" s="164"/>
    </row>
    <row r="17" spans="1:6" x14ac:dyDescent="0.2">
      <c r="A17" s="156"/>
      <c r="B17" s="156"/>
      <c r="C17" s="156"/>
      <c r="D17" s="156"/>
      <c r="E17" s="156"/>
      <c r="F17" s="156"/>
    </row>
    <row r="18" spans="1:6" x14ac:dyDescent="0.2">
      <c r="A18" s="156"/>
      <c r="B18" s="156"/>
      <c r="C18" s="156"/>
      <c r="D18" s="156"/>
      <c r="E18" s="156"/>
      <c r="F18" s="156"/>
    </row>
    <row r="19" spans="1:6" x14ac:dyDescent="0.2">
      <c r="A19" s="156"/>
      <c r="B19" s="156"/>
      <c r="C19" s="156"/>
      <c r="D19" s="156"/>
      <c r="E19" s="156"/>
      <c r="F19" s="156"/>
    </row>
    <row r="20" spans="1:6" x14ac:dyDescent="0.2">
      <c r="A20" s="156"/>
      <c r="B20" s="156"/>
      <c r="C20" s="156"/>
      <c r="D20" s="156"/>
      <c r="E20" s="156"/>
      <c r="F20" s="156"/>
    </row>
    <row r="21" spans="1:6" x14ac:dyDescent="0.2">
      <c r="A21" s="156"/>
      <c r="B21" s="156"/>
      <c r="C21" s="156"/>
      <c r="D21" s="156"/>
      <c r="E21" s="156"/>
      <c r="F21" s="156"/>
    </row>
    <row r="22" spans="1:6" x14ac:dyDescent="0.2">
      <c r="A22" s="156"/>
      <c r="B22" s="156"/>
      <c r="C22" s="156"/>
      <c r="D22" s="156"/>
      <c r="E22" s="156"/>
      <c r="F22" s="156"/>
    </row>
    <row r="23" spans="1:6" x14ac:dyDescent="0.2">
      <c r="A23" s="156"/>
      <c r="B23" s="156"/>
      <c r="C23" s="156"/>
      <c r="D23" s="156"/>
      <c r="E23" s="156"/>
      <c r="F23" s="156"/>
    </row>
    <row r="24" spans="1:6" x14ac:dyDescent="0.2">
      <c r="A24" s="156"/>
      <c r="B24" s="156"/>
      <c r="C24" s="156"/>
      <c r="D24" s="156"/>
      <c r="E24" s="156"/>
      <c r="F24" s="156"/>
    </row>
    <row r="25" spans="1:6" x14ac:dyDescent="0.2">
      <c r="A25" s="156"/>
      <c r="B25" s="156"/>
      <c r="C25" s="156"/>
      <c r="D25" s="156"/>
      <c r="E25" s="156"/>
      <c r="F25" s="156"/>
    </row>
    <row r="26" spans="1:6" x14ac:dyDescent="0.2">
      <c r="A26" s="156"/>
      <c r="B26" s="156"/>
      <c r="C26" s="156"/>
      <c r="D26" s="156"/>
      <c r="E26" s="156"/>
      <c r="F26" s="156"/>
    </row>
  </sheetData>
  <mergeCells count="1">
    <mergeCell ref="A12:F12"/>
  </mergeCells>
  <pageMargins left="0.43" right="0.2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4"/>
  <sheetViews>
    <sheetView showGridLines="0" topLeftCell="A13" workbookViewId="0">
      <selection activeCell="H36" sqref="H36"/>
    </sheetView>
  </sheetViews>
  <sheetFormatPr defaultColWidth="3.7109375" defaultRowHeight="24" customHeight="1" x14ac:dyDescent="0.2"/>
  <cols>
    <col min="1" max="1" width="9.140625" style="89" customWidth="1"/>
    <col min="2" max="2" width="13.140625" style="96" customWidth="1"/>
    <col min="3" max="4" width="9.140625" style="96" customWidth="1"/>
    <col min="5" max="5" width="17.7109375" style="96" customWidth="1"/>
    <col min="6" max="6" width="7.140625" style="87" customWidth="1"/>
    <col min="7" max="7" width="12.140625" style="89" customWidth="1"/>
    <col min="8" max="8" width="17" style="89" customWidth="1"/>
    <col min="9" max="10" width="3.7109375" style="89"/>
    <col min="11" max="11" width="11.85546875" style="89" customWidth="1"/>
    <col min="12" max="12" width="30.140625" style="89" customWidth="1"/>
    <col min="13" max="16384" width="3.7109375" style="89"/>
  </cols>
  <sheetData>
    <row r="1" spans="1:13" ht="24" customHeight="1" x14ac:dyDescent="0.2">
      <c r="B1" s="88"/>
      <c r="C1" s="88"/>
      <c r="D1" s="88"/>
      <c r="E1" s="88"/>
      <c r="G1" s="80" t="s">
        <v>198</v>
      </c>
      <c r="H1" s="81" t="s">
        <v>527</v>
      </c>
    </row>
    <row r="2" spans="1:13" ht="14.25" customHeight="1" x14ac:dyDescent="0.2">
      <c r="A2" s="46" t="s">
        <v>530</v>
      </c>
      <c r="B2" s="47"/>
      <c r="C2" s="49"/>
      <c r="D2" s="208"/>
      <c r="E2" s="49"/>
      <c r="F2" s="49"/>
      <c r="G2" s="90"/>
      <c r="H2" s="90"/>
    </row>
    <row r="3" spans="1:13" ht="14.25" customHeight="1" x14ac:dyDescent="0.2">
      <c r="A3" s="47" t="s">
        <v>542</v>
      </c>
      <c r="B3" s="46"/>
      <c r="C3" s="48"/>
      <c r="D3" s="51"/>
      <c r="E3" s="51"/>
      <c r="F3" s="51"/>
      <c r="G3" s="91"/>
      <c r="H3" s="91"/>
    </row>
    <row r="4" spans="1:13" ht="14.25" customHeight="1" x14ac:dyDescent="0.2">
      <c r="A4" s="47" t="s">
        <v>197</v>
      </c>
      <c r="B4" s="47"/>
      <c r="C4" s="49"/>
      <c r="D4" s="52"/>
      <c r="E4" s="52"/>
      <c r="F4" s="52"/>
      <c r="G4" s="91"/>
      <c r="H4" s="91"/>
    </row>
    <row r="5" spans="1:13" ht="14.25" customHeight="1" x14ac:dyDescent="0.2">
      <c r="A5" s="46" t="s">
        <v>528</v>
      </c>
      <c r="B5" s="46"/>
      <c r="C5" s="48"/>
      <c r="D5" s="51"/>
      <c r="E5" s="51"/>
      <c r="F5" s="51"/>
      <c r="G5" s="91"/>
      <c r="H5" s="91"/>
    </row>
    <row r="6" spans="1:13" ht="14.25" customHeight="1" x14ac:dyDescent="0.2">
      <c r="A6" s="47" t="s">
        <v>196</v>
      </c>
      <c r="B6" s="47"/>
      <c r="C6" s="49"/>
      <c r="D6" s="52"/>
      <c r="E6" s="52"/>
      <c r="F6" s="52"/>
      <c r="G6" s="91"/>
      <c r="H6" s="91"/>
    </row>
    <row r="7" spans="1:13" ht="14.25" customHeight="1" x14ac:dyDescent="0.2">
      <c r="A7" s="46" t="s">
        <v>532</v>
      </c>
      <c r="B7" s="47"/>
      <c r="C7" s="49"/>
      <c r="D7" s="52"/>
      <c r="E7" s="52"/>
      <c r="F7" s="52"/>
      <c r="G7" s="91"/>
      <c r="H7" s="91"/>
    </row>
    <row r="8" spans="1:13" ht="14.25" customHeight="1" x14ac:dyDescent="0.2">
      <c r="A8" s="47" t="s">
        <v>529</v>
      </c>
      <c r="B8" s="47"/>
      <c r="C8" s="49"/>
      <c r="D8" s="52"/>
      <c r="E8" s="52"/>
      <c r="F8" s="52"/>
      <c r="G8" s="91"/>
      <c r="H8" s="91"/>
    </row>
    <row r="9" spans="1:13" ht="14.25" customHeight="1" x14ac:dyDescent="0.2">
      <c r="A9" s="47" t="s">
        <v>534</v>
      </c>
      <c r="B9" s="46"/>
      <c r="C9" s="48"/>
      <c r="D9" s="51"/>
      <c r="E9" s="51"/>
      <c r="F9" s="51"/>
      <c r="G9" s="91"/>
      <c r="H9" s="91"/>
    </row>
    <row r="10" spans="1:13" ht="14.25" customHeight="1" x14ac:dyDescent="0.2">
      <c r="A10" s="47" t="s">
        <v>533</v>
      </c>
      <c r="B10" s="47"/>
      <c r="C10" s="49"/>
      <c r="D10" s="52"/>
      <c r="E10" s="52"/>
      <c r="F10" s="52"/>
      <c r="G10" s="91"/>
      <c r="H10" s="91"/>
    </row>
    <row r="11" spans="1:13" ht="12.75" customHeight="1" x14ac:dyDescent="0.2">
      <c r="A11" s="49"/>
      <c r="B11" s="49"/>
      <c r="C11" s="49"/>
      <c r="D11" s="49"/>
      <c r="E11" s="49"/>
      <c r="F11" s="49"/>
      <c r="G11" s="92"/>
      <c r="H11" s="93"/>
    </row>
    <row r="12" spans="1:13" ht="17.25" customHeight="1" x14ac:dyDescent="0.25">
      <c r="A12" s="253" t="s">
        <v>536</v>
      </c>
      <c r="B12" s="253"/>
      <c r="C12" s="253"/>
      <c r="D12" s="253"/>
      <c r="E12" s="253"/>
      <c r="F12" s="253"/>
      <c r="G12" s="253"/>
      <c r="H12" s="253"/>
      <c r="I12" s="240"/>
      <c r="J12" s="240"/>
      <c r="K12" s="240"/>
      <c r="L12" s="240"/>
      <c r="M12" s="240"/>
    </row>
    <row r="13" spans="1:13" ht="11.25" customHeight="1" x14ac:dyDescent="0.2">
      <c r="A13" s="94"/>
      <c r="B13" s="94"/>
      <c r="C13" s="272" t="s">
        <v>195</v>
      </c>
      <c r="D13" s="273"/>
      <c r="E13" s="273"/>
      <c r="F13" s="273"/>
      <c r="G13" s="92"/>
      <c r="H13" s="93"/>
    </row>
    <row r="14" spans="1:13" ht="14.25" customHeight="1" x14ac:dyDescent="0.2">
      <c r="A14" s="275" t="s">
        <v>539</v>
      </c>
      <c r="B14" s="276"/>
      <c r="C14" s="276"/>
      <c r="D14" s="276"/>
      <c r="E14" s="276"/>
      <c r="F14" s="276"/>
      <c r="G14" s="276"/>
      <c r="H14" s="276"/>
    </row>
    <row r="15" spans="1:13" s="237" customFormat="1" ht="17.25" customHeight="1" x14ac:dyDescent="0.2">
      <c r="A15" s="254" t="s">
        <v>193</v>
      </c>
      <c r="B15" s="254" t="s">
        <v>192</v>
      </c>
      <c r="C15" s="254"/>
      <c r="D15" s="254"/>
      <c r="E15" s="254"/>
      <c r="F15" s="274" t="s">
        <v>601</v>
      </c>
      <c r="G15" s="254" t="s">
        <v>190</v>
      </c>
      <c r="H15" s="254" t="s">
        <v>189</v>
      </c>
    </row>
    <row r="16" spans="1:13" s="237" customFormat="1" ht="38.25" customHeight="1" x14ac:dyDescent="0.2">
      <c r="A16" s="254"/>
      <c r="B16" s="254"/>
      <c r="C16" s="254"/>
      <c r="D16" s="254"/>
      <c r="E16" s="254"/>
      <c r="F16" s="274"/>
      <c r="G16" s="254"/>
      <c r="H16" s="254"/>
    </row>
    <row r="17" spans="1:8" s="237" customFormat="1" ht="12.75" customHeight="1" x14ac:dyDescent="0.2">
      <c r="A17" s="236">
        <v>1</v>
      </c>
      <c r="B17" s="265">
        <v>2</v>
      </c>
      <c r="C17" s="265"/>
      <c r="D17" s="265"/>
      <c r="E17" s="265"/>
      <c r="F17" s="239">
        <v>3</v>
      </c>
      <c r="G17" s="236">
        <v>4</v>
      </c>
      <c r="H17" s="236">
        <v>5</v>
      </c>
    </row>
    <row r="18" spans="1:8" s="237" customFormat="1" ht="24" customHeight="1" x14ac:dyDescent="0.2">
      <c r="A18" s="5">
        <v>0</v>
      </c>
      <c r="B18" s="259" t="s">
        <v>282</v>
      </c>
      <c r="C18" s="259"/>
      <c r="D18" s="259"/>
      <c r="E18" s="259"/>
      <c r="F18" s="61"/>
      <c r="G18" s="60"/>
      <c r="H18" s="60"/>
    </row>
    <row r="19" spans="1:8" s="237" customFormat="1" ht="24" customHeight="1" x14ac:dyDescent="0.2">
      <c r="A19" s="5">
        <v>0</v>
      </c>
      <c r="B19" s="269" t="s">
        <v>281</v>
      </c>
      <c r="C19" s="270"/>
      <c r="D19" s="270"/>
      <c r="E19" s="271"/>
      <c r="F19" s="4">
        <v>101</v>
      </c>
      <c r="G19" s="3">
        <f>G20-G27+G28-G29+G30+G34+G35-G36+G37-G41</f>
        <v>0</v>
      </c>
      <c r="H19" s="3">
        <f>H20-H27+H28-H29+H30+H34+H35-H36+H37-H41</f>
        <v>0</v>
      </c>
    </row>
    <row r="20" spans="1:8" s="237" customFormat="1" ht="24" customHeight="1" x14ac:dyDescent="0.2">
      <c r="A20" s="5">
        <v>30</v>
      </c>
      <c r="B20" s="260" t="s">
        <v>280</v>
      </c>
      <c r="C20" s="244"/>
      <c r="D20" s="244"/>
      <c r="E20" s="261"/>
      <c r="F20" s="4">
        <v>102</v>
      </c>
      <c r="G20" s="3">
        <f>SUM(G21:G26)</f>
        <v>0</v>
      </c>
      <c r="H20" s="3">
        <f>SUM(H21:H26)</f>
        <v>0</v>
      </c>
    </row>
    <row r="21" spans="1:8" s="237" customFormat="1" ht="24" customHeight="1" x14ac:dyDescent="0.2">
      <c r="A21" s="9">
        <v>300</v>
      </c>
      <c r="B21" s="262" t="s">
        <v>279</v>
      </c>
      <c r="C21" s="263"/>
      <c r="D21" s="263"/>
      <c r="E21" s="264"/>
      <c r="F21" s="19">
        <v>103</v>
      </c>
      <c r="G21" s="7"/>
      <c r="H21" s="7"/>
    </row>
    <row r="22" spans="1:8" s="237" customFormat="1" ht="24" customHeight="1" x14ac:dyDescent="0.2">
      <c r="A22" s="9">
        <v>302</v>
      </c>
      <c r="B22" s="262" t="s">
        <v>278</v>
      </c>
      <c r="C22" s="263"/>
      <c r="D22" s="263"/>
      <c r="E22" s="264"/>
      <c r="F22" s="19">
        <v>104</v>
      </c>
      <c r="G22" s="7"/>
      <c r="H22" s="7"/>
    </row>
    <row r="23" spans="1:8" s="237" customFormat="1" ht="24" customHeight="1" x14ac:dyDescent="0.2">
      <c r="A23" s="9">
        <v>303</v>
      </c>
      <c r="B23" s="262" t="s">
        <v>277</v>
      </c>
      <c r="C23" s="263"/>
      <c r="D23" s="263"/>
      <c r="E23" s="264"/>
      <c r="F23" s="19">
        <v>105</v>
      </c>
      <c r="G23" s="7"/>
      <c r="H23" s="7"/>
    </row>
    <row r="24" spans="1:8" s="237" customFormat="1" ht="24" customHeight="1" x14ac:dyDescent="0.2">
      <c r="A24" s="9">
        <v>304</v>
      </c>
      <c r="B24" s="262" t="s">
        <v>276</v>
      </c>
      <c r="C24" s="263"/>
      <c r="D24" s="263"/>
      <c r="E24" s="264"/>
      <c r="F24" s="19">
        <v>106</v>
      </c>
      <c r="G24" s="7"/>
      <c r="H24" s="7"/>
    </row>
    <row r="25" spans="1:8" s="237" customFormat="1" ht="24" customHeight="1" x14ac:dyDescent="0.2">
      <c r="A25" s="9">
        <v>305</v>
      </c>
      <c r="B25" s="262" t="s">
        <v>275</v>
      </c>
      <c r="C25" s="263"/>
      <c r="D25" s="263"/>
      <c r="E25" s="264"/>
      <c r="F25" s="19">
        <v>107</v>
      </c>
      <c r="G25" s="7"/>
      <c r="H25" s="7"/>
    </row>
    <row r="26" spans="1:8" s="237" customFormat="1" ht="24" customHeight="1" x14ac:dyDescent="0.2">
      <c r="A26" s="9">
        <v>309</v>
      </c>
      <c r="B26" s="262" t="s">
        <v>274</v>
      </c>
      <c r="C26" s="263"/>
      <c r="D26" s="263"/>
      <c r="E26" s="264"/>
      <c r="F26" s="19">
        <v>108</v>
      </c>
      <c r="G26" s="7"/>
      <c r="H26" s="7"/>
    </row>
    <row r="27" spans="1:8" s="237" customFormat="1" ht="24" customHeight="1" x14ac:dyDescent="0.2">
      <c r="A27" s="5">
        <v>31</v>
      </c>
      <c r="B27" s="260" t="s">
        <v>273</v>
      </c>
      <c r="C27" s="244"/>
      <c r="D27" s="244"/>
      <c r="E27" s="261"/>
      <c r="F27" s="4">
        <v>109</v>
      </c>
      <c r="G27" s="6"/>
      <c r="H27" s="6"/>
    </row>
    <row r="28" spans="1:8" s="237" customFormat="1" ht="24" customHeight="1" x14ac:dyDescent="0.2">
      <c r="A28" s="5">
        <v>320</v>
      </c>
      <c r="B28" s="260" t="s">
        <v>272</v>
      </c>
      <c r="C28" s="244"/>
      <c r="D28" s="244"/>
      <c r="E28" s="261"/>
      <c r="F28" s="4">
        <v>110</v>
      </c>
      <c r="G28" s="6"/>
      <c r="H28" s="6"/>
    </row>
    <row r="29" spans="1:8" s="237" customFormat="1" ht="24" customHeight="1" x14ac:dyDescent="0.2">
      <c r="A29" s="5">
        <v>321</v>
      </c>
      <c r="B29" s="266" t="s">
        <v>271</v>
      </c>
      <c r="C29" s="267"/>
      <c r="D29" s="267"/>
      <c r="E29" s="268"/>
      <c r="F29" s="4">
        <v>111</v>
      </c>
      <c r="G29" s="6"/>
      <c r="H29" s="6"/>
    </row>
    <row r="30" spans="1:8" s="237" customFormat="1" ht="24" customHeight="1" x14ac:dyDescent="0.2">
      <c r="A30" s="5" t="s">
        <v>270</v>
      </c>
      <c r="B30" s="260" t="s">
        <v>269</v>
      </c>
      <c r="C30" s="244"/>
      <c r="D30" s="244"/>
      <c r="E30" s="261"/>
      <c r="F30" s="95">
        <v>112</v>
      </c>
      <c r="G30" s="3">
        <f>SUM(G31:G33)</f>
        <v>0</v>
      </c>
      <c r="H30" s="3">
        <f>SUM(H31:H33)</f>
        <v>0</v>
      </c>
    </row>
    <row r="31" spans="1:8" s="237" customFormat="1" ht="24" customHeight="1" x14ac:dyDescent="0.2">
      <c r="A31" s="9">
        <v>322</v>
      </c>
      <c r="B31" s="262" t="s">
        <v>268</v>
      </c>
      <c r="C31" s="263"/>
      <c r="D31" s="263"/>
      <c r="E31" s="264"/>
      <c r="F31" s="19">
        <v>113</v>
      </c>
      <c r="G31" s="7"/>
      <c r="H31" s="7"/>
    </row>
    <row r="32" spans="1:8" s="237" customFormat="1" ht="24" customHeight="1" x14ac:dyDescent="0.2">
      <c r="A32" s="9">
        <v>323</v>
      </c>
      <c r="B32" s="262" t="s">
        <v>267</v>
      </c>
      <c r="C32" s="263"/>
      <c r="D32" s="263"/>
      <c r="E32" s="264"/>
      <c r="F32" s="19">
        <v>114</v>
      </c>
      <c r="G32" s="7"/>
      <c r="H32" s="7"/>
    </row>
    <row r="33" spans="1:8" s="237" customFormat="1" ht="24" customHeight="1" x14ac:dyDescent="0.2">
      <c r="A33" s="9">
        <v>329</v>
      </c>
      <c r="B33" s="262" t="s">
        <v>266</v>
      </c>
      <c r="C33" s="263"/>
      <c r="D33" s="263"/>
      <c r="E33" s="264"/>
      <c r="F33" s="19">
        <v>115</v>
      </c>
      <c r="G33" s="7"/>
      <c r="H33" s="7"/>
    </row>
    <row r="34" spans="1:8" s="237" customFormat="1" ht="24" customHeight="1" x14ac:dyDescent="0.2">
      <c r="A34" s="5" t="s">
        <v>265</v>
      </c>
      <c r="B34" s="260" t="s">
        <v>264</v>
      </c>
      <c r="C34" s="244"/>
      <c r="D34" s="244"/>
      <c r="E34" s="261"/>
      <c r="F34" s="4">
        <v>116</v>
      </c>
      <c r="G34" s="6"/>
      <c r="H34" s="6"/>
    </row>
    <row r="35" spans="1:8" s="237" customFormat="1" ht="39" customHeight="1" x14ac:dyDescent="0.2">
      <c r="A35" s="5">
        <v>332</v>
      </c>
      <c r="B35" s="260" t="s">
        <v>263</v>
      </c>
      <c r="C35" s="244"/>
      <c r="D35" s="244"/>
      <c r="E35" s="261"/>
      <c r="F35" s="4">
        <v>117</v>
      </c>
      <c r="G35" s="6"/>
      <c r="H35" s="6"/>
    </row>
    <row r="36" spans="1:8" s="237" customFormat="1" ht="39" customHeight="1" x14ac:dyDescent="0.2">
      <c r="A36" s="5">
        <v>333</v>
      </c>
      <c r="B36" s="260" t="s">
        <v>262</v>
      </c>
      <c r="C36" s="244"/>
      <c r="D36" s="244"/>
      <c r="E36" s="261"/>
      <c r="F36" s="4">
        <v>118</v>
      </c>
      <c r="G36" s="6"/>
      <c r="H36" s="6"/>
    </row>
    <row r="37" spans="1:8" s="237" customFormat="1" ht="24" customHeight="1" x14ac:dyDescent="0.2">
      <c r="A37" s="5">
        <v>34</v>
      </c>
      <c r="B37" s="260" t="s">
        <v>261</v>
      </c>
      <c r="C37" s="244"/>
      <c r="D37" s="244"/>
      <c r="E37" s="261"/>
      <c r="F37" s="4">
        <v>119</v>
      </c>
      <c r="G37" s="3">
        <f>SUM(G38:G40)</f>
        <v>0</v>
      </c>
      <c r="H37" s="3">
        <f>SUM(H38:H40)</f>
        <v>0</v>
      </c>
    </row>
    <row r="38" spans="1:8" s="237" customFormat="1" ht="24" customHeight="1" x14ac:dyDescent="0.2">
      <c r="A38" s="9" t="s">
        <v>260</v>
      </c>
      <c r="B38" s="262" t="s">
        <v>259</v>
      </c>
      <c r="C38" s="263"/>
      <c r="D38" s="263"/>
      <c r="E38" s="264"/>
      <c r="F38" s="19">
        <v>120</v>
      </c>
      <c r="G38" s="7"/>
      <c r="H38" s="7"/>
    </row>
    <row r="39" spans="1:8" s="237" customFormat="1" ht="24" customHeight="1" x14ac:dyDescent="0.2">
      <c r="A39" s="9" t="s">
        <v>258</v>
      </c>
      <c r="B39" s="262" t="s">
        <v>257</v>
      </c>
      <c r="C39" s="263"/>
      <c r="D39" s="263"/>
      <c r="E39" s="264"/>
      <c r="F39" s="19">
        <v>121</v>
      </c>
      <c r="G39" s="7"/>
      <c r="H39" s="7"/>
    </row>
    <row r="40" spans="1:8" s="237" customFormat="1" ht="24" customHeight="1" x14ac:dyDescent="0.2">
      <c r="A40" s="9">
        <v>344</v>
      </c>
      <c r="B40" s="262" t="s">
        <v>256</v>
      </c>
      <c r="C40" s="263"/>
      <c r="D40" s="263"/>
      <c r="E40" s="264"/>
      <c r="F40" s="19">
        <v>122</v>
      </c>
      <c r="G40" s="7"/>
      <c r="H40" s="7"/>
    </row>
    <row r="41" spans="1:8" s="237" customFormat="1" ht="24" customHeight="1" x14ac:dyDescent="0.2">
      <c r="A41" s="5">
        <v>35</v>
      </c>
      <c r="B41" s="260" t="s">
        <v>255</v>
      </c>
      <c r="C41" s="244"/>
      <c r="D41" s="244"/>
      <c r="E41" s="261"/>
      <c r="F41" s="4">
        <v>123</v>
      </c>
      <c r="G41" s="3">
        <f>G42+G43</f>
        <v>0</v>
      </c>
      <c r="H41" s="3">
        <f>H42+H43</f>
        <v>0</v>
      </c>
    </row>
    <row r="42" spans="1:8" s="237" customFormat="1" ht="24" customHeight="1" x14ac:dyDescent="0.2">
      <c r="A42" s="9">
        <v>350</v>
      </c>
      <c r="B42" s="262" t="s">
        <v>254</v>
      </c>
      <c r="C42" s="263"/>
      <c r="D42" s="263"/>
      <c r="E42" s="264"/>
      <c r="F42" s="19">
        <v>124</v>
      </c>
      <c r="G42" s="7"/>
      <c r="H42" s="7"/>
    </row>
    <row r="43" spans="1:8" s="237" customFormat="1" ht="24" customHeight="1" x14ac:dyDescent="0.2">
      <c r="A43" s="9">
        <v>351</v>
      </c>
      <c r="B43" s="262" t="s">
        <v>253</v>
      </c>
      <c r="C43" s="263"/>
      <c r="D43" s="263"/>
      <c r="E43" s="264"/>
      <c r="F43" s="19">
        <v>125</v>
      </c>
      <c r="G43" s="7"/>
      <c r="H43" s="7"/>
    </row>
    <row r="44" spans="1:8" s="237" customFormat="1" ht="24" customHeight="1" x14ac:dyDescent="0.2">
      <c r="A44" s="5">
        <v>40</v>
      </c>
      <c r="B44" s="260" t="s">
        <v>252</v>
      </c>
      <c r="C44" s="244"/>
      <c r="D44" s="244"/>
      <c r="E44" s="261"/>
      <c r="F44" s="4">
        <v>126</v>
      </c>
      <c r="G44" s="3">
        <f>SUM(G45:G52)</f>
        <v>0</v>
      </c>
      <c r="H44" s="3">
        <f>SUM(H45:H52)</f>
        <v>0</v>
      </c>
    </row>
    <row r="45" spans="1:8" s="237" customFormat="1" ht="24" customHeight="1" x14ac:dyDescent="0.2">
      <c r="A45" s="9">
        <v>400</v>
      </c>
      <c r="B45" s="262" t="s">
        <v>251</v>
      </c>
      <c r="C45" s="263"/>
      <c r="D45" s="263"/>
      <c r="E45" s="264"/>
      <c r="F45" s="19">
        <v>127</v>
      </c>
      <c r="G45" s="7"/>
      <c r="H45" s="7"/>
    </row>
    <row r="46" spans="1:8" s="237" customFormat="1" ht="24" customHeight="1" x14ac:dyDescent="0.2">
      <c r="A46" s="9">
        <v>401</v>
      </c>
      <c r="B46" s="262" t="s">
        <v>250</v>
      </c>
      <c r="C46" s="263"/>
      <c r="D46" s="263"/>
      <c r="E46" s="264"/>
      <c r="F46" s="19">
        <v>128</v>
      </c>
      <c r="G46" s="7"/>
      <c r="H46" s="7"/>
    </row>
    <row r="47" spans="1:8" s="237" customFormat="1" ht="24" customHeight="1" x14ac:dyDescent="0.2">
      <c r="A47" s="9">
        <v>402</v>
      </c>
      <c r="B47" s="262" t="s">
        <v>249</v>
      </c>
      <c r="C47" s="263"/>
      <c r="D47" s="263"/>
      <c r="E47" s="264"/>
      <c r="F47" s="19">
        <v>129</v>
      </c>
      <c r="G47" s="7"/>
      <c r="H47" s="7"/>
    </row>
    <row r="48" spans="1:8" s="237" customFormat="1" ht="24" customHeight="1" x14ac:dyDescent="0.2">
      <c r="A48" s="9">
        <v>403</v>
      </c>
      <c r="B48" s="262" t="s">
        <v>248</v>
      </c>
      <c r="C48" s="263"/>
      <c r="D48" s="263"/>
      <c r="E48" s="264"/>
      <c r="F48" s="19">
        <v>130</v>
      </c>
      <c r="G48" s="7"/>
      <c r="H48" s="7"/>
    </row>
    <row r="49" spans="1:8" s="237" customFormat="1" ht="24" customHeight="1" x14ac:dyDescent="0.2">
      <c r="A49" s="9">
        <v>404</v>
      </c>
      <c r="B49" s="262" t="s">
        <v>247</v>
      </c>
      <c r="C49" s="263"/>
      <c r="D49" s="263"/>
      <c r="E49" s="264"/>
      <c r="F49" s="19">
        <v>131</v>
      </c>
      <c r="G49" s="7"/>
      <c r="H49" s="7"/>
    </row>
    <row r="50" spans="1:8" s="237" customFormat="1" ht="24" customHeight="1" x14ac:dyDescent="0.2">
      <c r="A50" s="9">
        <v>407</v>
      </c>
      <c r="B50" s="262" t="s">
        <v>246</v>
      </c>
      <c r="C50" s="263"/>
      <c r="D50" s="263"/>
      <c r="E50" s="264"/>
      <c r="F50" s="19">
        <v>132</v>
      </c>
      <c r="G50" s="7"/>
      <c r="H50" s="7"/>
    </row>
    <row r="51" spans="1:8" s="237" customFormat="1" ht="24" customHeight="1" x14ac:dyDescent="0.2">
      <c r="A51" s="9">
        <v>408</v>
      </c>
      <c r="B51" s="262" t="s">
        <v>245</v>
      </c>
      <c r="C51" s="263"/>
      <c r="D51" s="263"/>
      <c r="E51" s="264"/>
      <c r="F51" s="19">
        <v>133</v>
      </c>
      <c r="G51" s="7"/>
      <c r="H51" s="7"/>
    </row>
    <row r="52" spans="1:8" s="237" customFormat="1" ht="24" customHeight="1" x14ac:dyDescent="0.2">
      <c r="A52" s="9">
        <v>409</v>
      </c>
      <c r="B52" s="262" t="s">
        <v>244</v>
      </c>
      <c r="C52" s="263"/>
      <c r="D52" s="263"/>
      <c r="E52" s="264"/>
      <c r="F52" s="19">
        <v>134</v>
      </c>
      <c r="G52" s="7"/>
      <c r="H52" s="7"/>
    </row>
    <row r="53" spans="1:8" s="237" customFormat="1" ht="24" customHeight="1" x14ac:dyDescent="0.2">
      <c r="A53" s="5">
        <v>0</v>
      </c>
      <c r="B53" s="260" t="s">
        <v>243</v>
      </c>
      <c r="C53" s="244"/>
      <c r="D53" s="244"/>
      <c r="E53" s="261"/>
      <c r="F53" s="4">
        <v>135</v>
      </c>
      <c r="G53" s="3">
        <f>G54+G62</f>
        <v>0</v>
      </c>
      <c r="H53" s="3">
        <f>H54+H62</f>
        <v>0</v>
      </c>
    </row>
    <row r="54" spans="1:8" s="237" customFormat="1" ht="24" customHeight="1" x14ac:dyDescent="0.2">
      <c r="A54" s="5">
        <v>41</v>
      </c>
      <c r="B54" s="260" t="s">
        <v>242</v>
      </c>
      <c r="C54" s="244"/>
      <c r="D54" s="244"/>
      <c r="E54" s="261"/>
      <c r="F54" s="4">
        <v>136</v>
      </c>
      <c r="G54" s="3">
        <f>SUM(G55:G61)</f>
        <v>0</v>
      </c>
      <c r="H54" s="3">
        <f>SUM(H55:H61)</f>
        <v>0</v>
      </c>
    </row>
    <row r="55" spans="1:8" s="237" customFormat="1" ht="24" customHeight="1" x14ac:dyDescent="0.2">
      <c r="A55" s="9">
        <v>410</v>
      </c>
      <c r="B55" s="262" t="s">
        <v>241</v>
      </c>
      <c r="C55" s="263"/>
      <c r="D55" s="263"/>
      <c r="E55" s="264"/>
      <c r="F55" s="19">
        <v>137</v>
      </c>
      <c r="G55" s="7"/>
      <c r="H55" s="7"/>
    </row>
    <row r="56" spans="1:8" s="237" customFormat="1" ht="24" customHeight="1" x14ac:dyDescent="0.2">
      <c r="A56" s="9">
        <v>411</v>
      </c>
      <c r="B56" s="262" t="s">
        <v>240</v>
      </c>
      <c r="C56" s="263"/>
      <c r="D56" s="263"/>
      <c r="E56" s="264"/>
      <c r="F56" s="19">
        <v>138</v>
      </c>
      <c r="G56" s="7"/>
      <c r="H56" s="7"/>
    </row>
    <row r="57" spans="1:8" s="237" customFormat="1" ht="24" customHeight="1" x14ac:dyDescent="0.2">
      <c r="A57" s="9">
        <v>412</v>
      </c>
      <c r="B57" s="262" t="s">
        <v>239</v>
      </c>
      <c r="C57" s="263"/>
      <c r="D57" s="263"/>
      <c r="E57" s="264"/>
      <c r="F57" s="19">
        <v>139</v>
      </c>
      <c r="G57" s="7"/>
      <c r="H57" s="7"/>
    </row>
    <row r="58" spans="1:8" s="237" customFormat="1" ht="24" customHeight="1" x14ac:dyDescent="0.2">
      <c r="A58" s="9" t="s">
        <v>238</v>
      </c>
      <c r="B58" s="262" t="s">
        <v>237</v>
      </c>
      <c r="C58" s="263"/>
      <c r="D58" s="263"/>
      <c r="E58" s="264"/>
      <c r="F58" s="19">
        <v>140</v>
      </c>
      <c r="G58" s="7"/>
      <c r="H58" s="7"/>
    </row>
    <row r="59" spans="1:8" s="237" customFormat="1" ht="24" customHeight="1" x14ac:dyDescent="0.2">
      <c r="A59" s="9" t="s">
        <v>236</v>
      </c>
      <c r="B59" s="262" t="s">
        <v>235</v>
      </c>
      <c r="C59" s="263"/>
      <c r="D59" s="263"/>
      <c r="E59" s="264"/>
      <c r="F59" s="19">
        <v>141</v>
      </c>
      <c r="G59" s="7"/>
      <c r="H59" s="7"/>
    </row>
    <row r="60" spans="1:8" s="237" customFormat="1" ht="24" customHeight="1" x14ac:dyDescent="0.2">
      <c r="A60" s="9">
        <v>417</v>
      </c>
      <c r="B60" s="262" t="s">
        <v>234</v>
      </c>
      <c r="C60" s="263"/>
      <c r="D60" s="263"/>
      <c r="E60" s="264"/>
      <c r="F60" s="19">
        <v>142</v>
      </c>
      <c r="G60" s="7"/>
      <c r="H60" s="7"/>
    </row>
    <row r="61" spans="1:8" s="237" customFormat="1" ht="24" customHeight="1" x14ac:dyDescent="0.2">
      <c r="A61" s="9">
        <v>419</v>
      </c>
      <c r="B61" s="262" t="s">
        <v>233</v>
      </c>
      <c r="C61" s="263"/>
      <c r="D61" s="263"/>
      <c r="E61" s="264"/>
      <c r="F61" s="19">
        <v>143</v>
      </c>
      <c r="G61" s="7"/>
      <c r="H61" s="7"/>
    </row>
    <row r="62" spans="1:8" s="237" customFormat="1" ht="24" customHeight="1" x14ac:dyDescent="0.2">
      <c r="A62" s="5" t="s">
        <v>232</v>
      </c>
      <c r="B62" s="260" t="s">
        <v>231</v>
      </c>
      <c r="C62" s="244"/>
      <c r="D62" s="244"/>
      <c r="E62" s="261"/>
      <c r="F62" s="4">
        <v>144</v>
      </c>
      <c r="G62" s="3">
        <f>G63+G68+G74+G75+G76+G77+G78+G79+G80+G81</f>
        <v>0</v>
      </c>
      <c r="H62" s="3">
        <f>H63+H68+H74+H75+H76+H77+H78+H79+H80+H81</f>
        <v>0</v>
      </c>
    </row>
    <row r="63" spans="1:8" s="237" customFormat="1" ht="24" customHeight="1" x14ac:dyDescent="0.2">
      <c r="A63" s="9">
        <v>42</v>
      </c>
      <c r="B63" s="262" t="s">
        <v>230</v>
      </c>
      <c r="C63" s="263"/>
      <c r="D63" s="263"/>
      <c r="E63" s="264"/>
      <c r="F63" s="19">
        <v>145</v>
      </c>
      <c r="G63" s="8">
        <f>SUM(G64:G67)</f>
        <v>0</v>
      </c>
      <c r="H63" s="8">
        <f>SUM(H64:H67)</f>
        <v>0</v>
      </c>
    </row>
    <row r="64" spans="1:8" s="237" customFormat="1" ht="31.5" customHeight="1" x14ac:dyDescent="0.2">
      <c r="A64" s="9" t="s">
        <v>229</v>
      </c>
      <c r="B64" s="262" t="s">
        <v>228</v>
      </c>
      <c r="C64" s="263"/>
      <c r="D64" s="263"/>
      <c r="E64" s="264"/>
      <c r="F64" s="19">
        <v>146</v>
      </c>
      <c r="G64" s="7"/>
      <c r="H64" s="7"/>
    </row>
    <row r="65" spans="1:8" s="237" customFormat="1" ht="27" customHeight="1" x14ac:dyDescent="0.2">
      <c r="A65" s="9" t="s">
        <v>227</v>
      </c>
      <c r="B65" s="262" t="s">
        <v>226</v>
      </c>
      <c r="C65" s="263"/>
      <c r="D65" s="263"/>
      <c r="E65" s="264"/>
      <c r="F65" s="19">
        <v>147</v>
      </c>
      <c r="G65" s="7"/>
      <c r="H65" s="7"/>
    </row>
    <row r="66" spans="1:8" s="237" customFormat="1" ht="24" customHeight="1" x14ac:dyDescent="0.2">
      <c r="A66" s="9">
        <v>426</v>
      </c>
      <c r="B66" s="262" t="s">
        <v>225</v>
      </c>
      <c r="C66" s="263"/>
      <c r="D66" s="263"/>
      <c r="E66" s="264"/>
      <c r="F66" s="19">
        <v>148</v>
      </c>
      <c r="G66" s="7"/>
      <c r="H66" s="7"/>
    </row>
    <row r="67" spans="1:8" s="237" customFormat="1" ht="24" customHeight="1" x14ac:dyDescent="0.2">
      <c r="A67" s="9">
        <v>429</v>
      </c>
      <c r="B67" s="262" t="s">
        <v>224</v>
      </c>
      <c r="C67" s="263"/>
      <c r="D67" s="263"/>
      <c r="E67" s="264"/>
      <c r="F67" s="19">
        <v>149</v>
      </c>
      <c r="G67" s="7"/>
      <c r="H67" s="7"/>
    </row>
    <row r="68" spans="1:8" s="237" customFormat="1" ht="24" customHeight="1" x14ac:dyDescent="0.2">
      <c r="A68" s="9">
        <v>43</v>
      </c>
      <c r="B68" s="262" t="s">
        <v>223</v>
      </c>
      <c r="C68" s="263"/>
      <c r="D68" s="263"/>
      <c r="E68" s="264"/>
      <c r="F68" s="19">
        <v>150</v>
      </c>
      <c r="G68" s="8">
        <f>SUM(G69:G73)</f>
        <v>0</v>
      </c>
      <c r="H68" s="8">
        <f>SUM(H69:H73)</f>
        <v>0</v>
      </c>
    </row>
    <row r="69" spans="1:8" s="237" customFormat="1" ht="24" customHeight="1" x14ac:dyDescent="0.2">
      <c r="A69" s="9">
        <v>430</v>
      </c>
      <c r="B69" s="262" t="s">
        <v>222</v>
      </c>
      <c r="C69" s="263"/>
      <c r="D69" s="263"/>
      <c r="E69" s="264"/>
      <c r="F69" s="19">
        <v>151</v>
      </c>
      <c r="G69" s="7"/>
      <c r="H69" s="7"/>
    </row>
    <row r="70" spans="1:8" s="237" customFormat="1" ht="24" customHeight="1" x14ac:dyDescent="0.2">
      <c r="A70" s="9">
        <v>431</v>
      </c>
      <c r="B70" s="262" t="s">
        <v>221</v>
      </c>
      <c r="C70" s="263"/>
      <c r="D70" s="263"/>
      <c r="E70" s="264"/>
      <c r="F70" s="19">
        <v>152</v>
      </c>
      <c r="G70" s="7"/>
      <c r="H70" s="7"/>
    </row>
    <row r="71" spans="1:8" s="237" customFormat="1" ht="24" customHeight="1" x14ac:dyDescent="0.2">
      <c r="A71" s="9" t="s">
        <v>220</v>
      </c>
      <c r="B71" s="262" t="s">
        <v>219</v>
      </c>
      <c r="C71" s="263"/>
      <c r="D71" s="263"/>
      <c r="E71" s="264"/>
      <c r="F71" s="19">
        <v>153</v>
      </c>
      <c r="G71" s="7"/>
      <c r="H71" s="7"/>
    </row>
    <row r="72" spans="1:8" s="237" customFormat="1" ht="24" customHeight="1" x14ac:dyDescent="0.2">
      <c r="A72" s="9">
        <v>435</v>
      </c>
      <c r="B72" s="262" t="s">
        <v>218</v>
      </c>
      <c r="C72" s="263"/>
      <c r="D72" s="263"/>
      <c r="E72" s="264"/>
      <c r="F72" s="19">
        <v>154</v>
      </c>
      <c r="G72" s="7"/>
      <c r="H72" s="7"/>
    </row>
    <row r="73" spans="1:8" s="237" customFormat="1" ht="24" customHeight="1" x14ac:dyDescent="0.2">
      <c r="A73" s="9">
        <v>439</v>
      </c>
      <c r="B73" s="262" t="s">
        <v>217</v>
      </c>
      <c r="C73" s="263"/>
      <c r="D73" s="263"/>
      <c r="E73" s="264"/>
      <c r="F73" s="19">
        <v>155</v>
      </c>
      <c r="G73" s="7"/>
      <c r="H73" s="7"/>
    </row>
    <row r="74" spans="1:8" s="237" customFormat="1" ht="24" customHeight="1" x14ac:dyDescent="0.2">
      <c r="A74" s="9" t="s">
        <v>216</v>
      </c>
      <c r="B74" s="262" t="s">
        <v>215</v>
      </c>
      <c r="C74" s="263"/>
      <c r="D74" s="263"/>
      <c r="E74" s="264"/>
      <c r="F74" s="19">
        <v>156</v>
      </c>
      <c r="G74" s="7"/>
      <c r="H74" s="7"/>
    </row>
    <row r="75" spans="1:8" s="237" customFormat="1" ht="24" customHeight="1" x14ac:dyDescent="0.2">
      <c r="A75" s="9" t="s">
        <v>214</v>
      </c>
      <c r="B75" s="262" t="s">
        <v>213</v>
      </c>
      <c r="C75" s="263"/>
      <c r="D75" s="263"/>
      <c r="E75" s="264"/>
      <c r="F75" s="19">
        <v>157</v>
      </c>
      <c r="G75" s="7"/>
      <c r="H75" s="7"/>
    </row>
    <row r="76" spans="1:8" s="237" customFormat="1" ht="24" customHeight="1" x14ac:dyDescent="0.2">
      <c r="A76" s="9" t="s">
        <v>212</v>
      </c>
      <c r="B76" s="262" t="s">
        <v>211</v>
      </c>
      <c r="C76" s="263"/>
      <c r="D76" s="263"/>
      <c r="E76" s="264"/>
      <c r="F76" s="19">
        <v>158</v>
      </c>
      <c r="G76" s="7"/>
      <c r="H76" s="7"/>
    </row>
    <row r="77" spans="1:8" s="237" customFormat="1" ht="24" customHeight="1" x14ac:dyDescent="0.2">
      <c r="A77" s="9" t="s">
        <v>210</v>
      </c>
      <c r="B77" s="262" t="s">
        <v>209</v>
      </c>
      <c r="C77" s="263"/>
      <c r="D77" s="263"/>
      <c r="E77" s="264"/>
      <c r="F77" s="19">
        <v>159</v>
      </c>
      <c r="G77" s="7"/>
      <c r="H77" s="7"/>
    </row>
    <row r="78" spans="1:8" s="237" customFormat="1" ht="24" customHeight="1" x14ac:dyDescent="0.2">
      <c r="A78" s="9" t="s">
        <v>208</v>
      </c>
      <c r="B78" s="262" t="s">
        <v>207</v>
      </c>
      <c r="C78" s="263"/>
      <c r="D78" s="263"/>
      <c r="E78" s="264"/>
      <c r="F78" s="19">
        <v>160</v>
      </c>
      <c r="G78" s="7"/>
      <c r="H78" s="7"/>
    </row>
    <row r="79" spans="1:8" s="237" customFormat="1" ht="24" customHeight="1" x14ac:dyDescent="0.2">
      <c r="A79" s="9">
        <v>481</v>
      </c>
      <c r="B79" s="262" t="s">
        <v>206</v>
      </c>
      <c r="C79" s="263"/>
      <c r="D79" s="263"/>
      <c r="E79" s="264"/>
      <c r="F79" s="19">
        <v>161</v>
      </c>
      <c r="G79" s="7"/>
      <c r="H79" s="7"/>
    </row>
    <row r="80" spans="1:8" s="237" customFormat="1" ht="24" customHeight="1" x14ac:dyDescent="0.2">
      <c r="A80" s="9" t="s">
        <v>205</v>
      </c>
      <c r="B80" s="262" t="s">
        <v>204</v>
      </c>
      <c r="C80" s="263"/>
      <c r="D80" s="263"/>
      <c r="E80" s="264"/>
      <c r="F80" s="19">
        <v>162</v>
      </c>
      <c r="G80" s="7"/>
      <c r="H80" s="7"/>
    </row>
    <row r="81" spans="1:8" s="237" customFormat="1" ht="24" customHeight="1" x14ac:dyDescent="0.2">
      <c r="A81" s="9">
        <v>495</v>
      </c>
      <c r="B81" s="262" t="s">
        <v>203</v>
      </c>
      <c r="C81" s="263"/>
      <c r="D81" s="263"/>
      <c r="E81" s="264"/>
      <c r="F81" s="19">
        <v>163</v>
      </c>
      <c r="G81" s="7"/>
      <c r="H81" s="7"/>
    </row>
    <row r="82" spans="1:8" s="237" customFormat="1" ht="24" customHeight="1" x14ac:dyDescent="0.2">
      <c r="A82" s="5">
        <v>0</v>
      </c>
      <c r="B82" s="260" t="s">
        <v>202</v>
      </c>
      <c r="C82" s="244"/>
      <c r="D82" s="244"/>
      <c r="E82" s="261"/>
      <c r="F82" s="4">
        <v>164</v>
      </c>
      <c r="G82" s="3">
        <f>G19+G44+G53</f>
        <v>0</v>
      </c>
      <c r="H82" s="3">
        <f>H19+H44+H53</f>
        <v>0</v>
      </c>
    </row>
    <row r="83" spans="1:8" s="237" customFormat="1" ht="24" customHeight="1" x14ac:dyDescent="0.2">
      <c r="A83" s="5" t="s">
        <v>201</v>
      </c>
      <c r="B83" s="260" t="s">
        <v>200</v>
      </c>
      <c r="C83" s="244"/>
      <c r="D83" s="244"/>
      <c r="E83" s="261"/>
      <c r="F83" s="4">
        <v>165</v>
      </c>
      <c r="G83" s="6"/>
      <c r="H83" s="6"/>
    </row>
    <row r="84" spans="1:8" s="238" customFormat="1" ht="24" customHeight="1" x14ac:dyDescent="0.2">
      <c r="A84" s="5">
        <v>0</v>
      </c>
      <c r="B84" s="260" t="s">
        <v>199</v>
      </c>
      <c r="C84" s="244"/>
      <c r="D84" s="244"/>
      <c r="E84" s="261"/>
      <c r="F84" s="4">
        <v>166</v>
      </c>
      <c r="G84" s="3">
        <f>G82+G83</f>
        <v>0</v>
      </c>
      <c r="H84" s="3">
        <f>H82+H83</f>
        <v>0</v>
      </c>
    </row>
  </sheetData>
  <dataConsolidate/>
  <mergeCells count="76">
    <mergeCell ref="B55:E55"/>
    <mergeCell ref="B44:E44"/>
    <mergeCell ref="B65:E65"/>
    <mergeCell ref="B64:E64"/>
    <mergeCell ref="B56:E56"/>
    <mergeCell ref="B57:E57"/>
    <mergeCell ref="B58:E58"/>
    <mergeCell ref="B59:E59"/>
    <mergeCell ref="B51:E51"/>
    <mergeCell ref="B52:E52"/>
    <mergeCell ref="B53:E53"/>
    <mergeCell ref="B54:E54"/>
    <mergeCell ref="B49:E49"/>
    <mergeCell ref="B82:E82"/>
    <mergeCell ref="B66:E66"/>
    <mergeCell ref="B79:E79"/>
    <mergeCell ref="B68:E68"/>
    <mergeCell ref="B69:E69"/>
    <mergeCell ref="B70:E70"/>
    <mergeCell ref="B71:E71"/>
    <mergeCell ref="B67:E67"/>
    <mergeCell ref="B72:E72"/>
    <mergeCell ref="B81:E81"/>
    <mergeCell ref="B83:E83"/>
    <mergeCell ref="B84:E84"/>
    <mergeCell ref="B15:E16"/>
    <mergeCell ref="B76:E76"/>
    <mergeCell ref="B77:E77"/>
    <mergeCell ref="B78:E78"/>
    <mergeCell ref="B80:E80"/>
    <mergeCell ref="B43:E43"/>
    <mergeCell ref="B50:E50"/>
    <mergeCell ref="B73:E73"/>
    <mergeCell ref="B74:E74"/>
    <mergeCell ref="B75:E75"/>
    <mergeCell ref="B60:E60"/>
    <mergeCell ref="B61:E61"/>
    <mergeCell ref="B62:E62"/>
    <mergeCell ref="B63:E63"/>
    <mergeCell ref="B48:E48"/>
    <mergeCell ref="B45:E45"/>
    <mergeCell ref="B40:E40"/>
    <mergeCell ref="B41:E41"/>
    <mergeCell ref="B42:E42"/>
    <mergeCell ref="A12:H12"/>
    <mergeCell ref="B38:E38"/>
    <mergeCell ref="B39:E39"/>
    <mergeCell ref="B46:E46"/>
    <mergeCell ref="B47:E47"/>
    <mergeCell ref="A15:A16"/>
    <mergeCell ref="G15:G16"/>
    <mergeCell ref="H15:H16"/>
    <mergeCell ref="C13:F13"/>
    <mergeCell ref="F15:F16"/>
    <mergeCell ref="A14:H14"/>
    <mergeCell ref="B33:E33"/>
    <mergeCell ref="B24:E24"/>
    <mergeCell ref="B25:E25"/>
    <mergeCell ref="B26:E26"/>
    <mergeCell ref="B27:E27"/>
    <mergeCell ref="B37:E37"/>
    <mergeCell ref="B22:E22"/>
    <mergeCell ref="B21:E21"/>
    <mergeCell ref="B20:E20"/>
    <mergeCell ref="B17:E17"/>
    <mergeCell ref="B18:E18"/>
    <mergeCell ref="B29:E29"/>
    <mergeCell ref="B32:E32"/>
    <mergeCell ref="B36:E36"/>
    <mergeCell ref="B31:E31"/>
    <mergeCell ref="B30:E30"/>
    <mergeCell ref="B19:E19"/>
    <mergeCell ref="B34:E34"/>
    <mergeCell ref="B35:E35"/>
    <mergeCell ref="B28:E28"/>
    <mergeCell ref="B23:E23"/>
  </mergeCells>
  <dataValidations count="2">
    <dataValidation type="textLength" operator="lessThanOrEqual" allowBlank="1" showInputMessage="1" showErrorMessage="1" sqref="G13 G11">
      <formula1>200</formula1>
    </dataValidation>
    <dataValidation type="decimal" operator="greaterThanOrEqual" allowBlank="1" showInputMessage="1" showErrorMessage="1" sqref="G21:H29 G31:H36 G42:H43 G45:H52 G55:H61 G64:H67 G69:H81 G83:H83 G38:H40">
      <formula1>0</formula1>
    </dataValidation>
  </dataValidations>
  <printOptions horizontalCentered="1"/>
  <pageMargins left="0.42" right="0.17" top="0.53" bottom="0.41" header="0.31496062992125984" footer="0.1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A146"/>
  <sheetViews>
    <sheetView showGridLines="0" workbookViewId="0">
      <selection activeCell="XFC1" sqref="XFC1:XFC1048576"/>
    </sheetView>
  </sheetViews>
  <sheetFormatPr defaultColWidth="0" defaultRowHeight="12.75" x14ac:dyDescent="0.2"/>
  <cols>
    <col min="1" max="1" width="9.140625" style="53" customWidth="1"/>
    <col min="2" max="2" width="19.7109375" style="53" customWidth="1"/>
    <col min="3" max="4" width="9.140625" style="53" customWidth="1"/>
    <col min="5" max="5" width="14.42578125" style="53" customWidth="1"/>
    <col min="6" max="6" width="7.85546875" style="53" customWidth="1"/>
    <col min="7" max="7" width="11.28515625" style="185" customWidth="1"/>
    <col min="8" max="8" width="15" style="185" customWidth="1"/>
    <col min="9" max="16381" width="9.140625" style="23" hidden="1"/>
    <col min="16382" max="16382" width="3.85546875" style="23" customWidth="1"/>
    <col min="16383" max="16383" width="4.28515625" style="23" customWidth="1"/>
    <col min="16384" max="16384" width="6.28515625" style="23" customWidth="1"/>
  </cols>
  <sheetData>
    <row r="1" spans="1:9" ht="13.5" customHeight="1" x14ac:dyDescent="0.2">
      <c r="A1" s="56"/>
      <c r="B1" s="21"/>
      <c r="C1" s="21"/>
      <c r="D1" s="21"/>
      <c r="E1" s="21"/>
      <c r="F1" s="57"/>
      <c r="G1" s="22" t="s">
        <v>544</v>
      </c>
      <c r="H1" s="53"/>
    </row>
    <row r="2" spans="1:9" ht="12.75" customHeight="1" x14ac:dyDescent="0.2">
      <c r="A2" s="147" t="s">
        <v>530</v>
      </c>
      <c r="B2" s="21"/>
      <c r="C2" s="21"/>
      <c r="D2" s="224"/>
      <c r="E2" s="21"/>
      <c r="F2" s="57"/>
      <c r="G2" s="20"/>
      <c r="H2" s="53"/>
    </row>
    <row r="3" spans="1:9" ht="13.5" customHeight="1" x14ac:dyDescent="0.2">
      <c r="A3" s="183" t="s">
        <v>542</v>
      </c>
      <c r="B3" s="21"/>
      <c r="C3" s="21"/>
      <c r="D3" s="189"/>
      <c r="E3" s="189"/>
      <c r="F3" s="190"/>
      <c r="G3" s="191"/>
      <c r="H3" s="53"/>
    </row>
    <row r="4" spans="1:9" x14ac:dyDescent="0.2">
      <c r="A4" s="183" t="s">
        <v>540</v>
      </c>
      <c r="B4" s="21"/>
      <c r="C4" s="21"/>
      <c r="D4" s="189"/>
      <c r="E4" s="189"/>
      <c r="F4" s="192"/>
      <c r="G4" s="191"/>
      <c r="H4" s="53"/>
      <c r="I4" s="23" t="s">
        <v>184</v>
      </c>
    </row>
    <row r="5" spans="1:9" x14ac:dyDescent="0.2">
      <c r="A5" s="183" t="s">
        <v>541</v>
      </c>
      <c r="B5" s="21"/>
      <c r="C5" s="21"/>
      <c r="D5" s="189"/>
      <c r="E5" s="189"/>
      <c r="F5" s="192"/>
      <c r="G5" s="191"/>
      <c r="H5" s="53"/>
    </row>
    <row r="6" spans="1:9" x14ac:dyDescent="0.2">
      <c r="A6" s="147" t="s">
        <v>528</v>
      </c>
      <c r="B6" s="184"/>
      <c r="D6" s="198"/>
      <c r="E6" s="188"/>
      <c r="F6" s="188"/>
      <c r="G6" s="188"/>
      <c r="H6" s="53"/>
      <c r="I6" s="23" t="s">
        <v>184</v>
      </c>
    </row>
    <row r="7" spans="1:9" x14ac:dyDescent="0.2">
      <c r="A7" s="183" t="s">
        <v>196</v>
      </c>
      <c r="B7" s="184"/>
      <c r="D7" s="193"/>
      <c r="E7" s="193"/>
      <c r="F7" s="193"/>
      <c r="G7" s="193"/>
      <c r="H7" s="53"/>
      <c r="I7" s="23" t="s">
        <v>184</v>
      </c>
    </row>
    <row r="8" spans="1:9" x14ac:dyDescent="0.2">
      <c r="A8" s="147" t="s">
        <v>532</v>
      </c>
      <c r="B8" s="184"/>
      <c r="D8" s="194"/>
      <c r="E8" s="194"/>
      <c r="F8" s="194"/>
      <c r="G8" s="194"/>
      <c r="H8" s="53"/>
      <c r="I8" s="23" t="s">
        <v>184</v>
      </c>
    </row>
    <row r="9" spans="1:9" x14ac:dyDescent="0.2">
      <c r="A9" s="183" t="s">
        <v>529</v>
      </c>
      <c r="B9" s="184"/>
      <c r="D9" s="194"/>
      <c r="E9" s="194"/>
      <c r="F9" s="194"/>
      <c r="G9" s="194"/>
      <c r="H9" s="53"/>
    </row>
    <row r="10" spans="1:9" x14ac:dyDescent="0.2">
      <c r="A10" s="183" t="s">
        <v>534</v>
      </c>
      <c r="B10" s="184"/>
      <c r="D10" s="194"/>
      <c r="E10" s="194"/>
      <c r="F10" s="194"/>
      <c r="G10" s="194"/>
      <c r="H10" s="53"/>
    </row>
    <row r="11" spans="1:9" x14ac:dyDescent="0.2">
      <c r="A11" s="183" t="s">
        <v>533</v>
      </c>
      <c r="B11" s="184"/>
      <c r="D11" s="194"/>
      <c r="E11" s="194"/>
      <c r="F11" s="194"/>
      <c r="G11" s="194"/>
      <c r="H11" s="53"/>
      <c r="I11" s="23" t="s">
        <v>184</v>
      </c>
    </row>
    <row r="12" spans="1:9" ht="15" customHeight="1" x14ac:dyDescent="0.2">
      <c r="G12" s="53"/>
      <c r="H12" s="53"/>
      <c r="I12" s="23" t="s">
        <v>184</v>
      </c>
    </row>
    <row r="13" spans="1:9" x14ac:dyDescent="0.2">
      <c r="A13" s="253" t="s">
        <v>537</v>
      </c>
      <c r="B13" s="253"/>
      <c r="C13" s="253"/>
      <c r="D13" s="253"/>
      <c r="E13" s="253"/>
      <c r="F13" s="253"/>
      <c r="G13" s="253"/>
      <c r="H13" s="253"/>
      <c r="I13" s="23" t="s">
        <v>184</v>
      </c>
    </row>
    <row r="14" spans="1:9" x14ac:dyDescent="0.2">
      <c r="A14" s="253" t="s">
        <v>283</v>
      </c>
      <c r="B14" s="253"/>
      <c r="C14" s="253"/>
      <c r="D14" s="253"/>
      <c r="E14" s="253"/>
      <c r="F14" s="253"/>
      <c r="G14" s="253"/>
      <c r="H14" s="253"/>
      <c r="I14" s="23" t="s">
        <v>184</v>
      </c>
    </row>
    <row r="15" spans="1:9" x14ac:dyDescent="0.2">
      <c r="A15" s="63"/>
      <c r="B15" s="234"/>
      <c r="C15" s="234" t="s">
        <v>535</v>
      </c>
      <c r="D15" s="234"/>
      <c r="E15" s="234"/>
      <c r="F15" s="63"/>
      <c r="G15" s="63"/>
      <c r="H15" s="64" t="s">
        <v>194</v>
      </c>
      <c r="I15" s="23" t="s">
        <v>184</v>
      </c>
    </row>
    <row r="16" spans="1:9" x14ac:dyDescent="0.2">
      <c r="A16" s="254" t="s">
        <v>193</v>
      </c>
      <c r="B16" s="255" t="s">
        <v>192</v>
      </c>
      <c r="C16" s="255"/>
      <c r="D16" s="255"/>
      <c r="E16" s="255"/>
      <c r="F16" s="254" t="s">
        <v>191</v>
      </c>
      <c r="G16" s="255" t="s">
        <v>284</v>
      </c>
      <c r="H16" s="255"/>
      <c r="I16" s="23" t="s">
        <v>184</v>
      </c>
    </row>
    <row r="17" spans="1:9" ht="25.5" customHeight="1" x14ac:dyDescent="0.2">
      <c r="A17" s="254"/>
      <c r="B17" s="255"/>
      <c r="C17" s="255"/>
      <c r="D17" s="255"/>
      <c r="E17" s="255"/>
      <c r="F17" s="254"/>
      <c r="G17" s="175" t="s">
        <v>285</v>
      </c>
      <c r="H17" s="175" t="s">
        <v>286</v>
      </c>
      <c r="I17" s="23" t="s">
        <v>184</v>
      </c>
    </row>
    <row r="18" spans="1:9" ht="15" customHeight="1" x14ac:dyDescent="0.2">
      <c r="A18" s="186">
        <v>1</v>
      </c>
      <c r="B18" s="277">
        <v>2</v>
      </c>
      <c r="C18" s="277"/>
      <c r="D18" s="277"/>
      <c r="E18" s="277"/>
      <c r="F18" s="181">
        <v>3</v>
      </c>
      <c r="G18" s="181">
        <v>4</v>
      </c>
      <c r="H18" s="181">
        <v>5</v>
      </c>
      <c r="I18" s="23" t="s">
        <v>184</v>
      </c>
    </row>
    <row r="19" spans="1:9" ht="12.75" customHeight="1" x14ac:dyDescent="0.2">
      <c r="A19" s="24">
        <v>0</v>
      </c>
      <c r="B19" s="259" t="s">
        <v>287</v>
      </c>
      <c r="C19" s="259"/>
      <c r="D19" s="259"/>
      <c r="E19" s="259"/>
      <c r="F19" s="25"/>
      <c r="G19" s="6"/>
      <c r="H19" s="6"/>
    </row>
    <row r="20" spans="1:9" ht="24.75" customHeight="1" x14ac:dyDescent="0.2">
      <c r="A20" s="24">
        <v>0</v>
      </c>
      <c r="B20" s="259" t="s">
        <v>288</v>
      </c>
      <c r="C20" s="259"/>
      <c r="D20" s="259"/>
      <c r="E20" s="259"/>
      <c r="F20" s="25">
        <v>201</v>
      </c>
      <c r="G20" s="3">
        <f>G21+G25+G29+G30-G31+G32-G33+G34</f>
        <v>0</v>
      </c>
      <c r="H20" s="3">
        <f>H21+H25+H29+H30-H31+H32-H33+H34</f>
        <v>0</v>
      </c>
    </row>
    <row r="21" spans="1:9" x14ac:dyDescent="0.2">
      <c r="A21" s="26">
        <v>60</v>
      </c>
      <c r="B21" s="251" t="s">
        <v>289</v>
      </c>
      <c r="C21" s="251"/>
      <c r="D21" s="251"/>
      <c r="E21" s="251"/>
      <c r="F21" s="27">
        <v>202</v>
      </c>
      <c r="G21" s="8">
        <f>SUM(G22:G24)</f>
        <v>0</v>
      </c>
      <c r="H21" s="8">
        <f>SUM(H22:H24)</f>
        <v>0</v>
      </c>
    </row>
    <row r="22" spans="1:9" x14ac:dyDescent="0.2">
      <c r="A22" s="26">
        <v>600</v>
      </c>
      <c r="B22" s="251" t="s">
        <v>290</v>
      </c>
      <c r="C22" s="251"/>
      <c r="D22" s="251"/>
      <c r="E22" s="251"/>
      <c r="F22" s="27">
        <v>203</v>
      </c>
      <c r="G22" s="7"/>
      <c r="H22" s="7"/>
    </row>
    <row r="23" spans="1:9" ht="25.5" x14ac:dyDescent="0.2">
      <c r="A23" s="26" t="s">
        <v>291</v>
      </c>
      <c r="B23" s="251" t="s">
        <v>292</v>
      </c>
      <c r="C23" s="251"/>
      <c r="D23" s="251"/>
      <c r="E23" s="251"/>
      <c r="F23" s="27">
        <v>204</v>
      </c>
      <c r="G23" s="7"/>
      <c r="H23" s="7"/>
    </row>
    <row r="24" spans="1:9" x14ac:dyDescent="0.2">
      <c r="A24" s="26">
        <v>604</v>
      </c>
      <c r="B24" s="251" t="s">
        <v>293</v>
      </c>
      <c r="C24" s="251"/>
      <c r="D24" s="251"/>
      <c r="E24" s="251"/>
      <c r="F24" s="27">
        <v>205</v>
      </c>
      <c r="G24" s="7"/>
      <c r="H24" s="7"/>
    </row>
    <row r="25" spans="1:9" x14ac:dyDescent="0.2">
      <c r="A25" s="26">
        <v>61</v>
      </c>
      <c r="B25" s="251" t="s">
        <v>294</v>
      </c>
      <c r="C25" s="251"/>
      <c r="D25" s="251"/>
      <c r="E25" s="251"/>
      <c r="F25" s="27">
        <v>206</v>
      </c>
      <c r="G25" s="8">
        <f>SUM(G26:G28)</f>
        <v>0</v>
      </c>
      <c r="H25" s="8">
        <f>SUM(H26:H28)</f>
        <v>0</v>
      </c>
    </row>
    <row r="26" spans="1:9" x14ac:dyDescent="0.2">
      <c r="A26" s="26">
        <v>610</v>
      </c>
      <c r="B26" s="251" t="s">
        <v>295</v>
      </c>
      <c r="C26" s="251"/>
      <c r="D26" s="251"/>
      <c r="E26" s="251"/>
      <c r="F26" s="27">
        <v>207</v>
      </c>
      <c r="G26" s="7"/>
      <c r="H26" s="7"/>
    </row>
    <row r="27" spans="1:9" ht="25.5" x14ac:dyDescent="0.2">
      <c r="A27" s="26" t="s">
        <v>296</v>
      </c>
      <c r="B27" s="251" t="s">
        <v>297</v>
      </c>
      <c r="C27" s="251"/>
      <c r="D27" s="251"/>
      <c r="E27" s="251"/>
      <c r="F27" s="27">
        <v>208</v>
      </c>
      <c r="G27" s="7"/>
      <c r="H27" s="7"/>
    </row>
    <row r="28" spans="1:9" x14ac:dyDescent="0.2">
      <c r="A28" s="26">
        <v>614</v>
      </c>
      <c r="B28" s="251" t="s">
        <v>298</v>
      </c>
      <c r="C28" s="251"/>
      <c r="D28" s="251"/>
      <c r="E28" s="251"/>
      <c r="F28" s="27">
        <v>209</v>
      </c>
      <c r="G28" s="7"/>
      <c r="H28" s="7"/>
    </row>
    <row r="29" spans="1:9" x14ac:dyDescent="0.2">
      <c r="A29" s="26">
        <v>62</v>
      </c>
      <c r="B29" s="251" t="s">
        <v>299</v>
      </c>
      <c r="C29" s="251"/>
      <c r="D29" s="251"/>
      <c r="E29" s="251"/>
      <c r="F29" s="27">
        <v>210</v>
      </c>
      <c r="G29" s="7"/>
      <c r="H29" s="7"/>
    </row>
    <row r="30" spans="1:9" x14ac:dyDescent="0.2">
      <c r="A30" s="26">
        <v>630</v>
      </c>
      <c r="B30" s="251" t="s">
        <v>300</v>
      </c>
      <c r="C30" s="251"/>
      <c r="D30" s="251"/>
      <c r="E30" s="251"/>
      <c r="F30" s="27">
        <v>211</v>
      </c>
      <c r="G30" s="7"/>
      <c r="H30" s="7"/>
    </row>
    <row r="31" spans="1:9" x14ac:dyDescent="0.2">
      <c r="A31" s="26">
        <v>631</v>
      </c>
      <c r="B31" s="251" t="s">
        <v>301</v>
      </c>
      <c r="C31" s="251"/>
      <c r="D31" s="251"/>
      <c r="E31" s="251"/>
      <c r="F31" s="27">
        <v>212</v>
      </c>
      <c r="G31" s="7"/>
      <c r="H31" s="7"/>
    </row>
    <row r="32" spans="1:9" ht="24.75" customHeight="1" x14ac:dyDescent="0.2">
      <c r="A32" s="26" t="s">
        <v>302</v>
      </c>
      <c r="B32" s="251" t="s">
        <v>303</v>
      </c>
      <c r="C32" s="251"/>
      <c r="D32" s="251"/>
      <c r="E32" s="251"/>
      <c r="F32" s="27">
        <v>213</v>
      </c>
      <c r="G32" s="7"/>
      <c r="H32" s="7"/>
    </row>
    <row r="33" spans="1:8" ht="27" customHeight="1" x14ac:dyDescent="0.2">
      <c r="A33" s="26" t="s">
        <v>304</v>
      </c>
      <c r="B33" s="251" t="s">
        <v>305</v>
      </c>
      <c r="C33" s="251"/>
      <c r="D33" s="251"/>
      <c r="E33" s="251"/>
      <c r="F33" s="27">
        <v>214</v>
      </c>
      <c r="G33" s="7"/>
      <c r="H33" s="7"/>
    </row>
    <row r="34" spans="1:8" ht="15" customHeight="1" x14ac:dyDescent="0.2">
      <c r="A34" s="26" t="s">
        <v>306</v>
      </c>
      <c r="B34" s="251" t="s">
        <v>307</v>
      </c>
      <c r="C34" s="251"/>
      <c r="D34" s="251"/>
      <c r="E34" s="251"/>
      <c r="F34" s="27">
        <v>215</v>
      </c>
      <c r="G34" s="7"/>
      <c r="H34" s="7"/>
    </row>
    <row r="35" spans="1:8" ht="24.75" customHeight="1" x14ac:dyDescent="0.2">
      <c r="A35" s="24">
        <v>0</v>
      </c>
      <c r="B35" s="259" t="s">
        <v>308</v>
      </c>
      <c r="C35" s="259"/>
      <c r="D35" s="259"/>
      <c r="E35" s="259"/>
      <c r="F35" s="25">
        <v>216</v>
      </c>
      <c r="G35" s="3">
        <f>G36+G37+G38+G41+G42+G45+G46+G47</f>
        <v>0</v>
      </c>
      <c r="H35" s="3">
        <f>H36+H37+H38+H41+H42+H45+H46+H47</f>
        <v>0</v>
      </c>
    </row>
    <row r="36" spans="1:8" ht="15" customHeight="1" x14ac:dyDescent="0.2">
      <c r="A36" s="26" t="s">
        <v>309</v>
      </c>
      <c r="B36" s="251" t="s">
        <v>310</v>
      </c>
      <c r="C36" s="251"/>
      <c r="D36" s="251"/>
      <c r="E36" s="251"/>
      <c r="F36" s="27">
        <v>217</v>
      </c>
      <c r="G36" s="7"/>
      <c r="H36" s="7"/>
    </row>
    <row r="37" spans="1:8" ht="15" customHeight="1" x14ac:dyDescent="0.2">
      <c r="A37" s="26" t="s">
        <v>311</v>
      </c>
      <c r="B37" s="251" t="s">
        <v>312</v>
      </c>
      <c r="C37" s="251"/>
      <c r="D37" s="251"/>
      <c r="E37" s="251"/>
      <c r="F37" s="27">
        <v>218</v>
      </c>
      <c r="G37" s="7"/>
      <c r="H37" s="7"/>
    </row>
    <row r="38" spans="1:8" ht="28.5" customHeight="1" x14ac:dyDescent="0.2">
      <c r="A38" s="26">
        <v>52</v>
      </c>
      <c r="B38" s="251" t="s">
        <v>313</v>
      </c>
      <c r="C38" s="251"/>
      <c r="D38" s="251"/>
      <c r="E38" s="251"/>
      <c r="F38" s="27">
        <v>219</v>
      </c>
      <c r="G38" s="8">
        <f>G39+G40</f>
        <v>0</v>
      </c>
      <c r="H38" s="8">
        <f>H39+H40</f>
        <v>0</v>
      </c>
    </row>
    <row r="39" spans="1:8" ht="15" customHeight="1" x14ac:dyDescent="0.2">
      <c r="A39" s="26" t="s">
        <v>314</v>
      </c>
      <c r="B39" s="251" t="s">
        <v>315</v>
      </c>
      <c r="C39" s="251"/>
      <c r="D39" s="251"/>
      <c r="E39" s="251"/>
      <c r="F39" s="27">
        <v>220</v>
      </c>
      <c r="G39" s="7"/>
      <c r="H39" s="7"/>
    </row>
    <row r="40" spans="1:8" ht="15" customHeight="1" x14ac:dyDescent="0.2">
      <c r="A40" s="26" t="s">
        <v>316</v>
      </c>
      <c r="B40" s="251" t="s">
        <v>317</v>
      </c>
      <c r="C40" s="251"/>
      <c r="D40" s="251"/>
      <c r="E40" s="251"/>
      <c r="F40" s="27">
        <v>221</v>
      </c>
      <c r="G40" s="7"/>
      <c r="H40" s="7"/>
    </row>
    <row r="41" spans="1:8" ht="15" customHeight="1" x14ac:dyDescent="0.2">
      <c r="A41" s="26" t="s">
        <v>318</v>
      </c>
      <c r="B41" s="251" t="s">
        <v>319</v>
      </c>
      <c r="C41" s="251"/>
      <c r="D41" s="251"/>
      <c r="E41" s="251"/>
      <c r="F41" s="27">
        <v>222</v>
      </c>
      <c r="G41" s="7"/>
      <c r="H41" s="7"/>
    </row>
    <row r="42" spans="1:8" ht="15" customHeight="1" x14ac:dyDescent="0.2">
      <c r="A42" s="26">
        <v>54</v>
      </c>
      <c r="B42" s="251" t="s">
        <v>320</v>
      </c>
      <c r="C42" s="251"/>
      <c r="D42" s="251"/>
      <c r="E42" s="251"/>
      <c r="F42" s="27">
        <v>223</v>
      </c>
      <c r="G42" s="8">
        <f>G43+G44</f>
        <v>0</v>
      </c>
      <c r="H42" s="8">
        <f>H43+H44</f>
        <v>0</v>
      </c>
    </row>
    <row r="43" spans="1:8" ht="15" customHeight="1" x14ac:dyDescent="0.2">
      <c r="A43" s="26">
        <v>540</v>
      </c>
      <c r="B43" s="251" t="s">
        <v>321</v>
      </c>
      <c r="C43" s="251"/>
      <c r="D43" s="251"/>
      <c r="E43" s="251"/>
      <c r="F43" s="27">
        <v>224</v>
      </c>
      <c r="G43" s="7"/>
      <c r="H43" s="7"/>
    </row>
    <row r="44" spans="1:8" ht="15" customHeight="1" x14ac:dyDescent="0.2">
      <c r="A44" s="26">
        <v>541</v>
      </c>
      <c r="B44" s="251" t="s">
        <v>322</v>
      </c>
      <c r="C44" s="251"/>
      <c r="D44" s="251"/>
      <c r="E44" s="251"/>
      <c r="F44" s="27">
        <v>225</v>
      </c>
      <c r="G44" s="7"/>
      <c r="H44" s="7"/>
    </row>
    <row r="45" spans="1:8" ht="25.5" customHeight="1" x14ac:dyDescent="0.2">
      <c r="A45" s="26" t="s">
        <v>323</v>
      </c>
      <c r="B45" s="251" t="s">
        <v>324</v>
      </c>
      <c r="C45" s="251"/>
      <c r="D45" s="251"/>
      <c r="E45" s="251"/>
      <c r="F45" s="27">
        <v>226</v>
      </c>
      <c r="G45" s="7"/>
      <c r="H45" s="7"/>
    </row>
    <row r="46" spans="1:8" ht="15" customHeight="1" x14ac:dyDescent="0.2">
      <c r="A46" s="26">
        <v>555</v>
      </c>
      <c r="B46" s="251" t="s">
        <v>325</v>
      </c>
      <c r="C46" s="251"/>
      <c r="D46" s="251"/>
      <c r="E46" s="251"/>
      <c r="F46" s="27">
        <v>227</v>
      </c>
      <c r="G46" s="7"/>
      <c r="H46" s="7"/>
    </row>
    <row r="47" spans="1:8" ht="15" customHeight="1" x14ac:dyDescent="0.2">
      <c r="A47" s="26">
        <v>556</v>
      </c>
      <c r="B47" s="251" t="s">
        <v>326</v>
      </c>
      <c r="C47" s="251"/>
      <c r="D47" s="251"/>
      <c r="E47" s="251"/>
      <c r="F47" s="27">
        <v>228</v>
      </c>
      <c r="G47" s="7"/>
      <c r="H47" s="7"/>
    </row>
    <row r="48" spans="1:8" ht="15" customHeight="1" x14ac:dyDescent="0.2">
      <c r="A48" s="24">
        <v>0</v>
      </c>
      <c r="B48" s="259" t="s">
        <v>327</v>
      </c>
      <c r="C48" s="259"/>
      <c r="D48" s="259"/>
      <c r="E48" s="259"/>
      <c r="F48" s="25">
        <v>229</v>
      </c>
      <c r="G48" s="3">
        <f>IF(G20-G35&lt;0,0,G20-G35)</f>
        <v>0</v>
      </c>
      <c r="H48" s="3">
        <f>IF(H20-H35&lt;0,0,H20-H35)</f>
        <v>0</v>
      </c>
    </row>
    <row r="49" spans="1:8" ht="15" customHeight="1" x14ac:dyDescent="0.2">
      <c r="A49" s="24">
        <v>0</v>
      </c>
      <c r="B49" s="259" t="s">
        <v>328</v>
      </c>
      <c r="C49" s="259"/>
      <c r="D49" s="259"/>
      <c r="E49" s="259"/>
      <c r="F49" s="25">
        <v>230</v>
      </c>
      <c r="G49" s="3">
        <f>IF(G35-G20&lt;0,0,G35-G20)</f>
        <v>0</v>
      </c>
      <c r="H49" s="3">
        <f>IF(H35-H20&lt;0,0,H35-H20)</f>
        <v>0</v>
      </c>
    </row>
    <row r="50" spans="1:8" ht="15" customHeight="1" x14ac:dyDescent="0.2">
      <c r="A50" s="24">
        <v>0</v>
      </c>
      <c r="B50" s="259" t="s">
        <v>329</v>
      </c>
      <c r="C50" s="259"/>
      <c r="D50" s="259"/>
      <c r="E50" s="259"/>
      <c r="F50" s="25"/>
      <c r="G50" s="6"/>
      <c r="H50" s="6"/>
    </row>
    <row r="51" spans="1:8" ht="15" customHeight="1" x14ac:dyDescent="0.2">
      <c r="A51" s="24">
        <v>66</v>
      </c>
      <c r="B51" s="259" t="s">
        <v>330</v>
      </c>
      <c r="C51" s="259"/>
      <c r="D51" s="259"/>
      <c r="E51" s="259"/>
      <c r="F51" s="25">
        <v>231</v>
      </c>
      <c r="G51" s="3">
        <f>SUM(G52:G57)</f>
        <v>0</v>
      </c>
      <c r="H51" s="3">
        <f>SUM(H52:H57)</f>
        <v>0</v>
      </c>
    </row>
    <row r="52" spans="1:8" ht="15" customHeight="1" x14ac:dyDescent="0.2">
      <c r="A52" s="26">
        <v>660</v>
      </c>
      <c r="B52" s="251" t="s">
        <v>331</v>
      </c>
      <c r="C52" s="251"/>
      <c r="D52" s="251"/>
      <c r="E52" s="251"/>
      <c r="F52" s="27">
        <v>232</v>
      </c>
      <c r="G52" s="7"/>
      <c r="H52" s="7"/>
    </row>
    <row r="53" spans="1:8" ht="15" customHeight="1" x14ac:dyDescent="0.2">
      <c r="A53" s="26">
        <v>661</v>
      </c>
      <c r="B53" s="251" t="s">
        <v>332</v>
      </c>
      <c r="C53" s="251"/>
      <c r="D53" s="251"/>
      <c r="E53" s="251"/>
      <c r="F53" s="27">
        <v>233</v>
      </c>
      <c r="G53" s="7"/>
      <c r="H53" s="7"/>
    </row>
    <row r="54" spans="1:8" ht="15" customHeight="1" x14ac:dyDescent="0.2">
      <c r="A54" s="26">
        <v>662</v>
      </c>
      <c r="B54" s="251" t="s">
        <v>333</v>
      </c>
      <c r="C54" s="251"/>
      <c r="D54" s="251"/>
      <c r="E54" s="251"/>
      <c r="F54" s="27">
        <v>234</v>
      </c>
      <c r="G54" s="7"/>
      <c r="H54" s="7"/>
    </row>
    <row r="55" spans="1:8" ht="15" customHeight="1" x14ac:dyDescent="0.2">
      <c r="A55" s="26">
        <v>663</v>
      </c>
      <c r="B55" s="251" t="s">
        <v>334</v>
      </c>
      <c r="C55" s="251"/>
      <c r="D55" s="251"/>
      <c r="E55" s="251"/>
      <c r="F55" s="27">
        <v>235</v>
      </c>
      <c r="G55" s="7"/>
      <c r="H55" s="7"/>
    </row>
    <row r="56" spans="1:8" ht="15" customHeight="1" x14ac:dyDescent="0.2">
      <c r="A56" s="26">
        <v>664</v>
      </c>
      <c r="B56" s="251" t="s">
        <v>335</v>
      </c>
      <c r="C56" s="251"/>
      <c r="D56" s="251"/>
      <c r="E56" s="251"/>
      <c r="F56" s="27">
        <v>236</v>
      </c>
      <c r="G56" s="7"/>
      <c r="H56" s="7"/>
    </row>
    <row r="57" spans="1:8" ht="15" customHeight="1" x14ac:dyDescent="0.2">
      <c r="A57" s="26">
        <v>669</v>
      </c>
      <c r="B57" s="251" t="s">
        <v>336</v>
      </c>
      <c r="C57" s="251"/>
      <c r="D57" s="251"/>
      <c r="E57" s="251"/>
      <c r="F57" s="27">
        <v>237</v>
      </c>
      <c r="G57" s="7"/>
      <c r="H57" s="7"/>
    </row>
    <row r="58" spans="1:8" ht="15" customHeight="1" x14ac:dyDescent="0.2">
      <c r="A58" s="24">
        <v>56</v>
      </c>
      <c r="B58" s="259" t="s">
        <v>337</v>
      </c>
      <c r="C58" s="259"/>
      <c r="D58" s="259"/>
      <c r="E58" s="259"/>
      <c r="F58" s="25">
        <v>238</v>
      </c>
      <c r="G58" s="3">
        <f>SUM(G59:G63)</f>
        <v>0</v>
      </c>
      <c r="H58" s="3">
        <f>SUM(H59:H63)</f>
        <v>0</v>
      </c>
    </row>
    <row r="59" spans="1:8" ht="29.25" customHeight="1" x14ac:dyDescent="0.2">
      <c r="A59" s="26">
        <v>560</v>
      </c>
      <c r="B59" s="251" t="s">
        <v>338</v>
      </c>
      <c r="C59" s="251"/>
      <c r="D59" s="251"/>
      <c r="E59" s="251"/>
      <c r="F59" s="27">
        <v>239</v>
      </c>
      <c r="G59" s="7"/>
      <c r="H59" s="7"/>
    </row>
    <row r="60" spans="1:8" ht="15" customHeight="1" x14ac:dyDescent="0.2">
      <c r="A60" s="26">
        <v>561</v>
      </c>
      <c r="B60" s="251" t="s">
        <v>339</v>
      </c>
      <c r="C60" s="251"/>
      <c r="D60" s="251"/>
      <c r="E60" s="251"/>
      <c r="F60" s="27">
        <v>240</v>
      </c>
      <c r="G60" s="7"/>
      <c r="H60" s="7"/>
    </row>
    <row r="61" spans="1:8" ht="15" customHeight="1" x14ac:dyDescent="0.2">
      <c r="A61" s="26">
        <v>562</v>
      </c>
      <c r="B61" s="251" t="s">
        <v>340</v>
      </c>
      <c r="C61" s="251"/>
      <c r="D61" s="251"/>
      <c r="E61" s="251"/>
      <c r="F61" s="27">
        <v>241</v>
      </c>
      <c r="G61" s="7"/>
      <c r="H61" s="7"/>
    </row>
    <row r="62" spans="1:8" ht="15" customHeight="1" x14ac:dyDescent="0.2">
      <c r="A62" s="26">
        <v>563</v>
      </c>
      <c r="B62" s="251" t="s">
        <v>341</v>
      </c>
      <c r="C62" s="251"/>
      <c r="D62" s="251"/>
      <c r="E62" s="251"/>
      <c r="F62" s="27">
        <v>242</v>
      </c>
      <c r="G62" s="7"/>
      <c r="H62" s="7"/>
    </row>
    <row r="63" spans="1:8" ht="15" customHeight="1" x14ac:dyDescent="0.2">
      <c r="A63" s="26">
        <v>569</v>
      </c>
      <c r="B63" s="251" t="s">
        <v>342</v>
      </c>
      <c r="C63" s="251"/>
      <c r="D63" s="251"/>
      <c r="E63" s="251"/>
      <c r="F63" s="27">
        <v>243</v>
      </c>
      <c r="G63" s="7"/>
      <c r="H63" s="7"/>
    </row>
    <row r="64" spans="1:8" ht="28.5" customHeight="1" x14ac:dyDescent="0.2">
      <c r="A64" s="24">
        <v>0</v>
      </c>
      <c r="B64" s="259" t="s">
        <v>343</v>
      </c>
      <c r="C64" s="259"/>
      <c r="D64" s="259"/>
      <c r="E64" s="259"/>
      <c r="F64" s="25">
        <v>244</v>
      </c>
      <c r="G64" s="3">
        <f>IF(G48-G49+G51-G58&lt;0,0,G48-G49+G51-G58)</f>
        <v>0</v>
      </c>
      <c r="H64" s="3">
        <f>IF(H48-H49+H51-H58&lt;0,0,H48-H49+H51-H58)</f>
        <v>0</v>
      </c>
    </row>
    <row r="65" spans="1:8" ht="24.75" customHeight="1" x14ac:dyDescent="0.2">
      <c r="A65" s="24">
        <v>0</v>
      </c>
      <c r="B65" s="259" t="s">
        <v>344</v>
      </c>
      <c r="C65" s="259"/>
      <c r="D65" s="259"/>
      <c r="E65" s="259"/>
      <c r="F65" s="25">
        <v>245</v>
      </c>
      <c r="G65" s="3">
        <f>IF(G49-G48+G58-G51&lt;0,0,G49-G48+G58-G51)</f>
        <v>0</v>
      </c>
      <c r="H65" s="3">
        <f>IF(H49-H48+H58-H51&lt;0,0,H49-H48+H58-H51)</f>
        <v>0</v>
      </c>
    </row>
    <row r="66" spans="1:8" ht="15" customHeight="1" x14ac:dyDescent="0.2">
      <c r="A66" s="24">
        <v>0</v>
      </c>
      <c r="B66" s="259" t="s">
        <v>345</v>
      </c>
      <c r="C66" s="259"/>
      <c r="D66" s="259"/>
      <c r="E66" s="259"/>
      <c r="F66" s="25"/>
      <c r="G66" s="6"/>
      <c r="H66" s="6"/>
    </row>
    <row r="67" spans="1:8" ht="15" customHeight="1" x14ac:dyDescent="0.2">
      <c r="A67" s="24">
        <v>67</v>
      </c>
      <c r="B67" s="259" t="s">
        <v>346</v>
      </c>
      <c r="C67" s="259"/>
      <c r="D67" s="259"/>
      <c r="E67" s="259"/>
      <c r="F67" s="25">
        <v>246</v>
      </c>
      <c r="G67" s="3">
        <f>SUM(G68:G77)</f>
        <v>0</v>
      </c>
      <c r="H67" s="3">
        <f>SUM(H68:H77)</f>
        <v>0</v>
      </c>
    </row>
    <row r="68" spans="1:8" ht="26.25" customHeight="1" x14ac:dyDescent="0.2">
      <c r="A68" s="26">
        <v>670</v>
      </c>
      <c r="B68" s="251" t="s">
        <v>347</v>
      </c>
      <c r="C68" s="251"/>
      <c r="D68" s="251"/>
      <c r="E68" s="251"/>
      <c r="F68" s="27">
        <v>247</v>
      </c>
      <c r="G68" s="7"/>
      <c r="H68" s="7"/>
    </row>
    <row r="69" spans="1:8" ht="15" customHeight="1" x14ac:dyDescent="0.2">
      <c r="A69" s="26">
        <v>671</v>
      </c>
      <c r="B69" s="251" t="s">
        <v>348</v>
      </c>
      <c r="C69" s="251"/>
      <c r="D69" s="251"/>
      <c r="E69" s="251"/>
      <c r="F69" s="27">
        <v>248</v>
      </c>
      <c r="G69" s="7"/>
      <c r="H69" s="7"/>
    </row>
    <row r="70" spans="1:8" ht="15" customHeight="1" x14ac:dyDescent="0.2">
      <c r="A70" s="26">
        <v>672</v>
      </c>
      <c r="B70" s="251" t="s">
        <v>349</v>
      </c>
      <c r="C70" s="251"/>
      <c r="D70" s="251"/>
      <c r="E70" s="251"/>
      <c r="F70" s="27">
        <v>249</v>
      </c>
      <c r="G70" s="7"/>
      <c r="H70" s="7"/>
    </row>
    <row r="71" spans="1:8" ht="15" customHeight="1" x14ac:dyDescent="0.2">
      <c r="A71" s="26">
        <v>673</v>
      </c>
      <c r="B71" s="251" t="s">
        <v>350</v>
      </c>
      <c r="C71" s="251"/>
      <c r="D71" s="251"/>
      <c r="E71" s="251"/>
      <c r="F71" s="27">
        <v>250</v>
      </c>
      <c r="G71" s="7"/>
      <c r="H71" s="7"/>
    </row>
    <row r="72" spans="1:8" s="97" customFormat="1" ht="15" customHeight="1" x14ac:dyDescent="0.2">
      <c r="A72" s="26">
        <v>674</v>
      </c>
      <c r="B72" s="251" t="s">
        <v>351</v>
      </c>
      <c r="C72" s="251"/>
      <c r="D72" s="251"/>
      <c r="E72" s="251"/>
      <c r="F72" s="27">
        <v>251</v>
      </c>
      <c r="G72" s="28"/>
      <c r="H72" s="28"/>
    </row>
    <row r="73" spans="1:8" ht="15" customHeight="1" x14ac:dyDescent="0.2">
      <c r="A73" s="26">
        <v>675</v>
      </c>
      <c r="B73" s="251" t="s">
        <v>352</v>
      </c>
      <c r="C73" s="251"/>
      <c r="D73" s="251"/>
      <c r="E73" s="251"/>
      <c r="F73" s="27">
        <v>252</v>
      </c>
      <c r="G73" s="7"/>
      <c r="H73" s="7"/>
    </row>
    <row r="74" spans="1:8" ht="15" customHeight="1" x14ac:dyDescent="0.2">
      <c r="A74" s="26">
        <v>676</v>
      </c>
      <c r="B74" s="251" t="s">
        <v>353</v>
      </c>
      <c r="C74" s="251"/>
      <c r="D74" s="251"/>
      <c r="E74" s="251"/>
      <c r="F74" s="27">
        <v>253</v>
      </c>
      <c r="G74" s="7"/>
      <c r="H74" s="7"/>
    </row>
    <row r="75" spans="1:8" ht="15" customHeight="1" x14ac:dyDescent="0.2">
      <c r="A75" s="26">
        <v>677</v>
      </c>
      <c r="B75" s="251" t="s">
        <v>354</v>
      </c>
      <c r="C75" s="251"/>
      <c r="D75" s="251"/>
      <c r="E75" s="251"/>
      <c r="F75" s="27">
        <v>254</v>
      </c>
      <c r="G75" s="7"/>
      <c r="H75" s="7"/>
    </row>
    <row r="76" spans="1:8" ht="26.25" customHeight="1" x14ac:dyDescent="0.2">
      <c r="A76" s="26">
        <v>678</v>
      </c>
      <c r="B76" s="251" t="s">
        <v>355</v>
      </c>
      <c r="C76" s="251"/>
      <c r="D76" s="251"/>
      <c r="E76" s="251"/>
      <c r="F76" s="27">
        <v>255</v>
      </c>
      <c r="G76" s="7"/>
      <c r="H76" s="7"/>
    </row>
    <row r="77" spans="1:8" ht="26.25" customHeight="1" x14ac:dyDescent="0.2">
      <c r="A77" s="26">
        <v>679</v>
      </c>
      <c r="B77" s="251" t="s">
        <v>356</v>
      </c>
      <c r="C77" s="251"/>
      <c r="D77" s="251"/>
      <c r="E77" s="251"/>
      <c r="F77" s="27">
        <v>256</v>
      </c>
      <c r="G77" s="7"/>
      <c r="H77" s="7"/>
    </row>
    <row r="78" spans="1:8" ht="15" customHeight="1" x14ac:dyDescent="0.2">
      <c r="A78" s="24">
        <v>57</v>
      </c>
      <c r="B78" s="259" t="s">
        <v>357</v>
      </c>
      <c r="C78" s="259"/>
      <c r="D78" s="259"/>
      <c r="E78" s="259"/>
      <c r="F78" s="25">
        <v>257</v>
      </c>
      <c r="G78" s="3">
        <f>SUM(G79:G88)</f>
        <v>0</v>
      </c>
      <c r="H78" s="3">
        <f>SUM(H79:H88)</f>
        <v>0</v>
      </c>
    </row>
    <row r="79" spans="1:8" s="98" customFormat="1" ht="27" customHeight="1" x14ac:dyDescent="0.2">
      <c r="A79" s="26">
        <v>570</v>
      </c>
      <c r="B79" s="251" t="s">
        <v>358</v>
      </c>
      <c r="C79" s="251"/>
      <c r="D79" s="251"/>
      <c r="E79" s="251"/>
      <c r="F79" s="27">
        <v>258</v>
      </c>
      <c r="G79" s="7"/>
      <c r="H79" s="7"/>
    </row>
    <row r="80" spans="1:8" ht="23.25" customHeight="1" x14ac:dyDescent="0.2">
      <c r="A80" s="26">
        <v>571</v>
      </c>
      <c r="B80" s="251" t="s">
        <v>359</v>
      </c>
      <c r="C80" s="251"/>
      <c r="D80" s="251"/>
      <c r="E80" s="251"/>
      <c r="F80" s="27">
        <v>259</v>
      </c>
      <c r="G80" s="7"/>
      <c r="H80" s="7"/>
    </row>
    <row r="81" spans="1:8" ht="28.5" customHeight="1" x14ac:dyDescent="0.2">
      <c r="A81" s="26">
        <v>572</v>
      </c>
      <c r="B81" s="251" t="s">
        <v>360</v>
      </c>
      <c r="C81" s="251"/>
      <c r="D81" s="251"/>
      <c r="E81" s="251"/>
      <c r="F81" s="27">
        <v>260</v>
      </c>
      <c r="G81" s="7"/>
      <c r="H81" s="7"/>
    </row>
    <row r="82" spans="1:8" ht="15" customHeight="1" x14ac:dyDescent="0.2">
      <c r="A82" s="26">
        <v>573</v>
      </c>
      <c r="B82" s="251" t="s">
        <v>361</v>
      </c>
      <c r="C82" s="251"/>
      <c r="D82" s="251"/>
      <c r="E82" s="251"/>
      <c r="F82" s="27">
        <v>261</v>
      </c>
      <c r="G82" s="7"/>
      <c r="H82" s="7"/>
    </row>
    <row r="83" spans="1:8" s="98" customFormat="1" ht="15" customHeight="1" x14ac:dyDescent="0.2">
      <c r="A83" s="26">
        <v>574</v>
      </c>
      <c r="B83" s="251" t="s">
        <v>362</v>
      </c>
      <c r="C83" s="251"/>
      <c r="D83" s="251"/>
      <c r="E83" s="251"/>
      <c r="F83" s="27">
        <v>262</v>
      </c>
      <c r="G83" s="7"/>
      <c r="H83" s="7"/>
    </row>
    <row r="84" spans="1:8" ht="15" customHeight="1" x14ac:dyDescent="0.2">
      <c r="A84" s="26">
        <v>575</v>
      </c>
      <c r="B84" s="251" t="s">
        <v>363</v>
      </c>
      <c r="C84" s="251"/>
      <c r="D84" s="251"/>
      <c r="E84" s="251"/>
      <c r="F84" s="27">
        <v>263</v>
      </c>
      <c r="G84" s="7"/>
      <c r="H84" s="7"/>
    </row>
    <row r="85" spans="1:8" ht="15" customHeight="1" x14ac:dyDescent="0.2">
      <c r="A85" s="26">
        <v>576</v>
      </c>
      <c r="B85" s="251" t="s">
        <v>364</v>
      </c>
      <c r="C85" s="251"/>
      <c r="D85" s="251"/>
      <c r="E85" s="251"/>
      <c r="F85" s="27">
        <v>264</v>
      </c>
      <c r="G85" s="7"/>
      <c r="H85" s="7"/>
    </row>
    <row r="86" spans="1:8" s="98" customFormat="1" ht="26.25" customHeight="1" x14ac:dyDescent="0.2">
      <c r="A86" s="26">
        <v>577</v>
      </c>
      <c r="B86" s="251" t="s">
        <v>365</v>
      </c>
      <c r="C86" s="251"/>
      <c r="D86" s="251"/>
      <c r="E86" s="251"/>
      <c r="F86" s="27">
        <v>265</v>
      </c>
      <c r="G86" s="7"/>
      <c r="H86" s="7"/>
    </row>
    <row r="87" spans="1:8" ht="24.75" customHeight="1" x14ac:dyDescent="0.2">
      <c r="A87" s="26">
        <v>578</v>
      </c>
      <c r="B87" s="251" t="s">
        <v>366</v>
      </c>
      <c r="C87" s="251"/>
      <c r="D87" s="251"/>
      <c r="E87" s="251"/>
      <c r="F87" s="27">
        <v>266</v>
      </c>
      <c r="G87" s="7"/>
      <c r="H87" s="7"/>
    </row>
    <row r="88" spans="1:8" ht="26.25" customHeight="1" x14ac:dyDescent="0.2">
      <c r="A88" s="26">
        <v>579</v>
      </c>
      <c r="B88" s="251" t="s">
        <v>367</v>
      </c>
      <c r="C88" s="251"/>
      <c r="D88" s="251"/>
      <c r="E88" s="251"/>
      <c r="F88" s="27">
        <v>267</v>
      </c>
      <c r="G88" s="7"/>
      <c r="H88" s="7"/>
    </row>
    <row r="89" spans="1:8" ht="25.5" customHeight="1" x14ac:dyDescent="0.2">
      <c r="A89" s="24">
        <v>0</v>
      </c>
      <c r="B89" s="259" t="s">
        <v>368</v>
      </c>
      <c r="C89" s="259"/>
      <c r="D89" s="259"/>
      <c r="E89" s="259"/>
      <c r="F89" s="25">
        <v>268</v>
      </c>
      <c r="G89" s="3">
        <f>IF(G67-G78&lt;0,0,G67-G78)</f>
        <v>0</v>
      </c>
      <c r="H89" s="3">
        <f>IF(H67-H78&lt;0,0,H67-H78)</f>
        <v>0</v>
      </c>
    </row>
    <row r="90" spans="1:8" ht="23.25" customHeight="1" x14ac:dyDescent="0.2">
      <c r="A90" s="24">
        <v>0</v>
      </c>
      <c r="B90" s="259" t="s">
        <v>369</v>
      </c>
      <c r="C90" s="259"/>
      <c r="D90" s="259"/>
      <c r="E90" s="259"/>
      <c r="F90" s="25">
        <v>269</v>
      </c>
      <c r="G90" s="3">
        <f>IF(G78-G67&lt;0,0,G78-G67)</f>
        <v>0</v>
      </c>
      <c r="H90" s="3">
        <f>IF(H78-H67&lt;0,0,H78-H67)</f>
        <v>0</v>
      </c>
    </row>
    <row r="91" spans="1:8" ht="26.25" customHeight="1" x14ac:dyDescent="0.2">
      <c r="A91" s="24">
        <v>0</v>
      </c>
      <c r="B91" s="259" t="s">
        <v>370</v>
      </c>
      <c r="C91" s="259"/>
      <c r="D91" s="259"/>
      <c r="E91" s="259"/>
      <c r="F91" s="25"/>
      <c r="G91" s="6"/>
      <c r="H91" s="6"/>
    </row>
    <row r="92" spans="1:8" ht="24.75" customHeight="1" x14ac:dyDescent="0.2">
      <c r="A92" s="24">
        <v>68</v>
      </c>
      <c r="B92" s="259" t="s">
        <v>371</v>
      </c>
      <c r="C92" s="259"/>
      <c r="D92" s="259"/>
      <c r="E92" s="259"/>
      <c r="F92" s="25">
        <v>270</v>
      </c>
      <c r="G92" s="3">
        <f>SUM(G93:G101)</f>
        <v>0</v>
      </c>
      <c r="H92" s="3">
        <f>SUM(H93:H101)</f>
        <v>0</v>
      </c>
    </row>
    <row r="93" spans="1:8" ht="30.75" customHeight="1" x14ac:dyDescent="0.2">
      <c r="A93" s="26">
        <v>680</v>
      </c>
      <c r="B93" s="251" t="s">
        <v>372</v>
      </c>
      <c r="C93" s="251"/>
      <c r="D93" s="251"/>
      <c r="E93" s="251"/>
      <c r="F93" s="27">
        <v>271</v>
      </c>
      <c r="G93" s="7"/>
      <c r="H93" s="7"/>
    </row>
    <row r="94" spans="1:8" ht="26.25" customHeight="1" x14ac:dyDescent="0.2">
      <c r="A94" s="26">
        <v>681</v>
      </c>
      <c r="B94" s="251" t="s">
        <v>373</v>
      </c>
      <c r="C94" s="251"/>
      <c r="D94" s="251"/>
      <c r="E94" s="251"/>
      <c r="F94" s="27">
        <v>272</v>
      </c>
      <c r="G94" s="7"/>
      <c r="H94" s="7"/>
    </row>
    <row r="95" spans="1:8" ht="26.25" customHeight="1" x14ac:dyDescent="0.2">
      <c r="A95" s="26">
        <v>682</v>
      </c>
      <c r="B95" s="251" t="s">
        <v>374</v>
      </c>
      <c r="C95" s="251"/>
      <c r="D95" s="251"/>
      <c r="E95" s="251"/>
      <c r="F95" s="27">
        <v>273</v>
      </c>
      <c r="G95" s="7"/>
      <c r="H95" s="7"/>
    </row>
    <row r="96" spans="1:8" ht="26.25" customHeight="1" x14ac:dyDescent="0.2">
      <c r="A96" s="26">
        <v>683</v>
      </c>
      <c r="B96" s="251" t="s">
        <v>375</v>
      </c>
      <c r="C96" s="251"/>
      <c r="D96" s="251"/>
      <c r="E96" s="251"/>
      <c r="F96" s="27">
        <v>274</v>
      </c>
      <c r="G96" s="7"/>
      <c r="H96" s="7"/>
    </row>
    <row r="97" spans="1:8" ht="26.25" customHeight="1" x14ac:dyDescent="0.2">
      <c r="A97" s="26">
        <v>684</v>
      </c>
      <c r="B97" s="251" t="s">
        <v>376</v>
      </c>
      <c r="C97" s="251"/>
      <c r="D97" s="251"/>
      <c r="E97" s="251"/>
      <c r="F97" s="27">
        <v>275</v>
      </c>
      <c r="G97" s="7"/>
      <c r="H97" s="7"/>
    </row>
    <row r="98" spans="1:8" ht="15" customHeight="1" x14ac:dyDescent="0.2">
      <c r="A98" s="26">
        <v>685</v>
      </c>
      <c r="B98" s="251" t="s">
        <v>377</v>
      </c>
      <c r="C98" s="251"/>
      <c r="D98" s="251"/>
      <c r="E98" s="251"/>
      <c r="F98" s="27">
        <v>276</v>
      </c>
      <c r="G98" s="7"/>
      <c r="H98" s="7"/>
    </row>
    <row r="99" spans="1:8" ht="25.5" customHeight="1" x14ac:dyDescent="0.2">
      <c r="A99" s="26">
        <v>686</v>
      </c>
      <c r="B99" s="251" t="s">
        <v>378</v>
      </c>
      <c r="C99" s="251"/>
      <c r="D99" s="251"/>
      <c r="E99" s="251"/>
      <c r="F99" s="27">
        <v>277</v>
      </c>
      <c r="G99" s="7"/>
      <c r="H99" s="7"/>
    </row>
    <row r="100" spans="1:8" s="98" customFormat="1" ht="25.5" customHeight="1" x14ac:dyDescent="0.2">
      <c r="A100" s="26">
        <v>687</v>
      </c>
      <c r="B100" s="251" t="s">
        <v>379</v>
      </c>
      <c r="C100" s="251"/>
      <c r="D100" s="251"/>
      <c r="E100" s="251"/>
      <c r="F100" s="27">
        <v>278</v>
      </c>
      <c r="G100" s="7"/>
      <c r="H100" s="7"/>
    </row>
    <row r="101" spans="1:8" ht="25.5" customHeight="1" x14ac:dyDescent="0.2">
      <c r="A101" s="26">
        <v>689</v>
      </c>
      <c r="B101" s="251" t="s">
        <v>380</v>
      </c>
      <c r="C101" s="251"/>
      <c r="D101" s="251"/>
      <c r="E101" s="251"/>
      <c r="F101" s="27">
        <v>279</v>
      </c>
      <c r="G101" s="7"/>
      <c r="H101" s="7"/>
    </row>
    <row r="102" spans="1:8" ht="25.5" customHeight="1" x14ac:dyDescent="0.2">
      <c r="A102" s="24">
        <v>58</v>
      </c>
      <c r="B102" s="259" t="s">
        <v>381</v>
      </c>
      <c r="C102" s="259"/>
      <c r="D102" s="259"/>
      <c r="E102" s="259"/>
      <c r="F102" s="25">
        <v>280</v>
      </c>
      <c r="G102" s="3">
        <f>SUM(G103:G111)</f>
        <v>0</v>
      </c>
      <c r="H102" s="3">
        <f>SUM(H103:H111)</f>
        <v>0</v>
      </c>
    </row>
    <row r="103" spans="1:8" s="98" customFormat="1" ht="25.5" customHeight="1" x14ac:dyDescent="0.2">
      <c r="A103" s="26">
        <v>580</v>
      </c>
      <c r="B103" s="251" t="s">
        <v>382</v>
      </c>
      <c r="C103" s="251"/>
      <c r="D103" s="251"/>
      <c r="E103" s="251"/>
      <c r="F103" s="27">
        <v>281</v>
      </c>
      <c r="G103" s="7"/>
      <c r="H103" s="7"/>
    </row>
    <row r="104" spans="1:8" ht="25.5" customHeight="1" x14ac:dyDescent="0.2">
      <c r="A104" s="26">
        <v>581</v>
      </c>
      <c r="B104" s="251" t="s">
        <v>383</v>
      </c>
      <c r="C104" s="251"/>
      <c r="D104" s="251"/>
      <c r="E104" s="251"/>
      <c r="F104" s="27">
        <v>282</v>
      </c>
      <c r="G104" s="7"/>
      <c r="H104" s="7"/>
    </row>
    <row r="105" spans="1:8" ht="25.5" customHeight="1" x14ac:dyDescent="0.2">
      <c r="A105" s="26">
        <v>582</v>
      </c>
      <c r="B105" s="251" t="s">
        <v>384</v>
      </c>
      <c r="C105" s="251"/>
      <c r="D105" s="251"/>
      <c r="E105" s="251"/>
      <c r="F105" s="27">
        <v>283</v>
      </c>
      <c r="G105" s="7"/>
      <c r="H105" s="7"/>
    </row>
    <row r="106" spans="1:8" ht="25.5" customHeight="1" x14ac:dyDescent="0.2">
      <c r="A106" s="26">
        <v>583</v>
      </c>
      <c r="B106" s="251" t="s">
        <v>385</v>
      </c>
      <c r="C106" s="251"/>
      <c r="D106" s="251"/>
      <c r="E106" s="251"/>
      <c r="F106" s="27">
        <v>284</v>
      </c>
      <c r="G106" s="7"/>
      <c r="H106" s="7"/>
    </row>
    <row r="107" spans="1:8" ht="25.5" customHeight="1" x14ac:dyDescent="0.2">
      <c r="A107" s="26">
        <v>584</v>
      </c>
      <c r="B107" s="251" t="s">
        <v>386</v>
      </c>
      <c r="C107" s="251"/>
      <c r="D107" s="251"/>
      <c r="E107" s="251"/>
      <c r="F107" s="27">
        <v>285</v>
      </c>
      <c r="G107" s="7"/>
      <c r="H107" s="7"/>
    </row>
    <row r="108" spans="1:8" ht="25.5" customHeight="1" x14ac:dyDescent="0.2">
      <c r="A108" s="26">
        <v>585</v>
      </c>
      <c r="B108" s="251" t="s">
        <v>387</v>
      </c>
      <c r="C108" s="251"/>
      <c r="D108" s="251"/>
      <c r="E108" s="251"/>
      <c r="F108" s="27">
        <v>286</v>
      </c>
      <c r="G108" s="7"/>
      <c r="H108" s="7"/>
    </row>
    <row r="109" spans="1:8" ht="25.5" customHeight="1" x14ac:dyDescent="0.2">
      <c r="A109" s="26">
        <v>586</v>
      </c>
      <c r="B109" s="251" t="s">
        <v>388</v>
      </c>
      <c r="C109" s="251"/>
      <c r="D109" s="251"/>
      <c r="E109" s="251"/>
      <c r="F109" s="27">
        <v>287</v>
      </c>
      <c r="G109" s="7"/>
      <c r="H109" s="7"/>
    </row>
    <row r="110" spans="1:8" s="98" customFormat="1" ht="25.5" customHeight="1" x14ac:dyDescent="0.2">
      <c r="A110" s="26">
        <v>588</v>
      </c>
      <c r="B110" s="251" t="s">
        <v>389</v>
      </c>
      <c r="C110" s="251"/>
      <c r="D110" s="251"/>
      <c r="E110" s="251"/>
      <c r="F110" s="27">
        <v>288</v>
      </c>
      <c r="G110" s="7"/>
      <c r="H110" s="7"/>
    </row>
    <row r="111" spans="1:8" ht="15" customHeight="1" x14ac:dyDescent="0.2">
      <c r="A111" s="26">
        <v>589</v>
      </c>
      <c r="B111" s="251" t="s">
        <v>390</v>
      </c>
      <c r="C111" s="251"/>
      <c r="D111" s="251"/>
      <c r="E111" s="251"/>
      <c r="F111" s="27">
        <v>289</v>
      </c>
      <c r="G111" s="7"/>
      <c r="H111" s="7"/>
    </row>
    <row r="112" spans="1:8" ht="26.25" customHeight="1" x14ac:dyDescent="0.2">
      <c r="A112" s="24">
        <v>0</v>
      </c>
      <c r="B112" s="259" t="s">
        <v>391</v>
      </c>
      <c r="C112" s="259"/>
      <c r="D112" s="259"/>
      <c r="E112" s="259"/>
      <c r="F112" s="25">
        <v>290</v>
      </c>
      <c r="G112" s="3">
        <f>IF((G92-G102)&gt;0,G92-G102,0)</f>
        <v>0</v>
      </c>
      <c r="H112" s="3">
        <f>IF((H92-H102)&gt;0,H92-H102,0)</f>
        <v>0</v>
      </c>
    </row>
    <row r="113" spans="1:8" ht="26.25" customHeight="1" x14ac:dyDescent="0.2">
      <c r="A113" s="24">
        <v>0</v>
      </c>
      <c r="B113" s="259" t="s">
        <v>392</v>
      </c>
      <c r="C113" s="259"/>
      <c r="D113" s="259"/>
      <c r="E113" s="259"/>
      <c r="F113" s="25">
        <v>291</v>
      </c>
      <c r="G113" s="3">
        <f>IF((G102-G92)&gt;0,G102-G92,0)</f>
        <v>0</v>
      </c>
      <c r="H113" s="3">
        <f>IF((H102-H92)&gt;0,H102-H92,0)</f>
        <v>0</v>
      </c>
    </row>
    <row r="114" spans="1:8" ht="44.25" customHeight="1" x14ac:dyDescent="0.2">
      <c r="A114" s="24" t="s">
        <v>393</v>
      </c>
      <c r="B114" s="259" t="s">
        <v>394</v>
      </c>
      <c r="C114" s="259"/>
      <c r="D114" s="259"/>
      <c r="E114" s="259"/>
      <c r="F114" s="25">
        <v>292</v>
      </c>
      <c r="G114" s="6"/>
      <c r="H114" s="6"/>
    </row>
    <row r="115" spans="1:8" ht="39" customHeight="1" x14ac:dyDescent="0.2">
      <c r="A115" s="24" t="s">
        <v>395</v>
      </c>
      <c r="B115" s="259" t="s">
        <v>396</v>
      </c>
      <c r="C115" s="259"/>
      <c r="D115" s="259"/>
      <c r="E115" s="259"/>
      <c r="F115" s="25">
        <v>293</v>
      </c>
      <c r="G115" s="6"/>
      <c r="H115" s="6"/>
    </row>
    <row r="116" spans="1:8" ht="15" customHeight="1" x14ac:dyDescent="0.2">
      <c r="A116" s="24">
        <v>0</v>
      </c>
      <c r="B116" s="259" t="s">
        <v>397</v>
      </c>
      <c r="C116" s="259"/>
      <c r="D116" s="259"/>
      <c r="E116" s="259"/>
      <c r="F116" s="25"/>
      <c r="G116" s="6"/>
      <c r="H116" s="6"/>
    </row>
    <row r="117" spans="1:8" ht="23.25" customHeight="1" x14ac:dyDescent="0.2">
      <c r="A117" s="26">
        <v>0</v>
      </c>
      <c r="B117" s="251" t="s">
        <v>398</v>
      </c>
      <c r="C117" s="251"/>
      <c r="D117" s="251"/>
      <c r="E117" s="251"/>
      <c r="F117" s="27">
        <v>294</v>
      </c>
      <c r="G117" s="8">
        <f>IF(G64-G65+G89-G90+G112-G113+G114-G115&lt;0,0,G64-G65+G89-G90+G112-G113+G114-G115)</f>
        <v>0</v>
      </c>
      <c r="H117" s="8">
        <f>IF(H64-H65+H89-H90+H112-H113+H114-H115&lt;0,0,H64-H65+H89-H90+H112-H113+H114-H115)</f>
        <v>0</v>
      </c>
    </row>
    <row r="118" spans="1:8" ht="27" customHeight="1" x14ac:dyDescent="0.2">
      <c r="A118" s="26">
        <v>0</v>
      </c>
      <c r="B118" s="251" t="s">
        <v>399</v>
      </c>
      <c r="C118" s="251"/>
      <c r="D118" s="251"/>
      <c r="E118" s="251"/>
      <c r="F118" s="27">
        <v>295</v>
      </c>
      <c r="G118" s="8">
        <f>IF(G65-G64+G90-G89+G113-G112+G115-G114&lt;0,0,G65-G64+G90-G89+G113-G112+G115-G114)</f>
        <v>0</v>
      </c>
      <c r="H118" s="8">
        <f>IF(H65-H64+H90-H89+H113-H112+H115-H114&lt;0,0,H65-H64+H90-H89+H113-H112+H115-H114)</f>
        <v>0</v>
      </c>
    </row>
    <row r="119" spans="1:8" ht="15" customHeight="1" x14ac:dyDescent="0.2">
      <c r="A119" s="24">
        <v>0</v>
      </c>
      <c r="B119" s="259" t="s">
        <v>400</v>
      </c>
      <c r="C119" s="259"/>
      <c r="D119" s="259"/>
      <c r="E119" s="259"/>
      <c r="F119" s="25"/>
      <c r="G119" s="6"/>
      <c r="H119" s="6"/>
    </row>
    <row r="120" spans="1:8" ht="15" customHeight="1" x14ac:dyDescent="0.2">
      <c r="A120" s="26">
        <v>721</v>
      </c>
      <c r="B120" s="251" t="s">
        <v>401</v>
      </c>
      <c r="C120" s="251"/>
      <c r="D120" s="251"/>
      <c r="E120" s="251"/>
      <c r="F120" s="27">
        <v>296</v>
      </c>
      <c r="G120" s="7"/>
      <c r="H120" s="7"/>
    </row>
    <row r="121" spans="1:8" ht="15" customHeight="1" x14ac:dyDescent="0.2">
      <c r="A121" s="26">
        <v>722</v>
      </c>
      <c r="B121" s="251" t="s">
        <v>402</v>
      </c>
      <c r="C121" s="251"/>
      <c r="D121" s="251"/>
      <c r="E121" s="251"/>
      <c r="F121" s="27">
        <v>297</v>
      </c>
      <c r="G121" s="7"/>
      <c r="H121" s="7"/>
    </row>
    <row r="122" spans="1:8" ht="15" customHeight="1" x14ac:dyDescent="0.2">
      <c r="A122" s="26">
        <v>723</v>
      </c>
      <c r="B122" s="251" t="s">
        <v>403</v>
      </c>
      <c r="C122" s="251"/>
      <c r="D122" s="251"/>
      <c r="E122" s="251"/>
      <c r="F122" s="27">
        <v>298</v>
      </c>
      <c r="G122" s="7"/>
      <c r="H122" s="7"/>
    </row>
    <row r="123" spans="1:8" ht="15" customHeight="1" x14ac:dyDescent="0.2">
      <c r="A123" s="24">
        <v>0</v>
      </c>
      <c r="B123" s="259" t="s">
        <v>404</v>
      </c>
      <c r="C123" s="259"/>
      <c r="D123" s="259"/>
      <c r="E123" s="259"/>
      <c r="F123" s="25"/>
      <c r="G123" s="6"/>
      <c r="H123" s="6"/>
    </row>
    <row r="124" spans="1:8" ht="15" customHeight="1" x14ac:dyDescent="0.2">
      <c r="A124" s="26">
        <v>0</v>
      </c>
      <c r="B124" s="251" t="s">
        <v>405</v>
      </c>
      <c r="C124" s="251"/>
      <c r="D124" s="251"/>
      <c r="E124" s="251"/>
      <c r="F124" s="27">
        <v>299</v>
      </c>
      <c r="G124" s="8">
        <f>IF(G117-G118-G120-G121+G122&lt;0,0,G117-G118-G120-G121+G122)</f>
        <v>0</v>
      </c>
      <c r="H124" s="8">
        <f>IF(H117-H118-H120-H121+H122&lt;0,0,H117-H118-H120-H121+H122)</f>
        <v>0</v>
      </c>
    </row>
    <row r="125" spans="1:8" ht="15" customHeight="1" x14ac:dyDescent="0.2">
      <c r="A125" s="26">
        <v>0</v>
      </c>
      <c r="B125" s="251" t="s">
        <v>406</v>
      </c>
      <c r="C125" s="251"/>
      <c r="D125" s="251"/>
      <c r="E125" s="251"/>
      <c r="F125" s="27">
        <v>300</v>
      </c>
      <c r="G125" s="8">
        <f>IF(G118-G117+G120+G121-G122&lt;0,0,G118-G117+G120+G121-G122)</f>
        <v>0</v>
      </c>
      <c r="H125" s="8">
        <f>IF(H118-H117+H120+H121-H122&lt;0,0,H118-H117+H120+H121-H122)</f>
        <v>0</v>
      </c>
    </row>
    <row r="126" spans="1:8" ht="15" customHeight="1" x14ac:dyDescent="0.2">
      <c r="A126" s="24">
        <v>0</v>
      </c>
      <c r="B126" s="259" t="s">
        <v>407</v>
      </c>
      <c r="C126" s="259"/>
      <c r="D126" s="259"/>
      <c r="E126" s="259"/>
      <c r="F126" s="25">
        <v>301</v>
      </c>
      <c r="G126" s="3">
        <f>G20+G51+G67+G92+G114</f>
        <v>0</v>
      </c>
      <c r="H126" s="3">
        <f>H20+H51+H67+H92+H114</f>
        <v>0</v>
      </c>
    </row>
    <row r="127" spans="1:8" ht="15" customHeight="1" x14ac:dyDescent="0.2">
      <c r="A127" s="24">
        <v>0</v>
      </c>
      <c r="B127" s="259" t="s">
        <v>408</v>
      </c>
      <c r="C127" s="259"/>
      <c r="D127" s="259"/>
      <c r="E127" s="259"/>
      <c r="F127" s="25">
        <v>302</v>
      </c>
      <c r="G127" s="3">
        <f>G35+G58+G78+G102+G115</f>
        <v>0</v>
      </c>
      <c r="H127" s="3">
        <f>H35+H58+H78+H102+H115</f>
        <v>0</v>
      </c>
    </row>
    <row r="128" spans="1:8" ht="26.25" customHeight="1" x14ac:dyDescent="0.2">
      <c r="A128" s="24">
        <v>724</v>
      </c>
      <c r="B128" s="259" t="s">
        <v>409</v>
      </c>
      <c r="C128" s="259"/>
      <c r="D128" s="259"/>
      <c r="E128" s="259"/>
      <c r="F128" s="25">
        <v>303</v>
      </c>
      <c r="G128" s="6"/>
      <c r="H128" s="6"/>
    </row>
    <row r="129" spans="1:8" ht="15" customHeight="1" x14ac:dyDescent="0.2">
      <c r="A129" s="26">
        <v>0</v>
      </c>
      <c r="B129" s="251" t="s">
        <v>410</v>
      </c>
      <c r="C129" s="251"/>
      <c r="D129" s="251"/>
      <c r="E129" s="251"/>
      <c r="F129" s="27">
        <v>304</v>
      </c>
      <c r="G129" s="7"/>
      <c r="H129" s="7"/>
    </row>
    <row r="130" spans="1:8" ht="15" customHeight="1" x14ac:dyDescent="0.2">
      <c r="A130" s="26">
        <v>0</v>
      </c>
      <c r="B130" s="251" t="s">
        <v>411</v>
      </c>
      <c r="C130" s="251"/>
      <c r="D130" s="251"/>
      <c r="E130" s="251"/>
      <c r="F130" s="27">
        <v>305</v>
      </c>
      <c r="G130" s="7"/>
      <c r="H130" s="7"/>
    </row>
    <row r="131" spans="1:8" ht="15" customHeight="1" x14ac:dyDescent="0.2">
      <c r="A131" s="26">
        <v>0</v>
      </c>
      <c r="B131" s="251" t="s">
        <v>412</v>
      </c>
      <c r="C131" s="251"/>
      <c r="D131" s="251"/>
      <c r="E131" s="251"/>
      <c r="F131" s="27">
        <v>306</v>
      </c>
      <c r="G131" s="7"/>
      <c r="H131" s="7"/>
    </row>
    <row r="132" spans="1:8" ht="15" customHeight="1" x14ac:dyDescent="0.2">
      <c r="A132" s="26"/>
      <c r="B132" s="251" t="s">
        <v>413</v>
      </c>
      <c r="C132" s="251"/>
      <c r="D132" s="251"/>
      <c r="E132" s="251"/>
      <c r="F132" s="27">
        <v>307</v>
      </c>
      <c r="G132" s="7"/>
      <c r="H132" s="7"/>
    </row>
    <row r="133" spans="1:8" ht="15" customHeight="1" x14ac:dyDescent="0.2">
      <c r="A133" s="26">
        <v>0</v>
      </c>
      <c r="B133" s="251" t="s">
        <v>414</v>
      </c>
      <c r="C133" s="251"/>
      <c r="D133" s="251"/>
      <c r="E133" s="251"/>
      <c r="F133" s="27">
        <v>308</v>
      </c>
      <c r="G133" s="7"/>
      <c r="H133" s="7"/>
    </row>
    <row r="134" spans="1:8" ht="15" customHeight="1" x14ac:dyDescent="0.2">
      <c r="A134" s="26">
        <v>0</v>
      </c>
      <c r="B134" s="251" t="s">
        <v>415</v>
      </c>
      <c r="C134" s="251"/>
      <c r="D134" s="251"/>
      <c r="E134" s="251"/>
      <c r="F134" s="27">
        <v>309</v>
      </c>
      <c r="G134" s="7"/>
      <c r="H134" s="7"/>
    </row>
    <row r="135" spans="1:8" ht="15" customHeight="1" x14ac:dyDescent="0.2"/>
    <row r="136" spans="1:8" ht="15" customHeight="1" x14ac:dyDescent="0.2"/>
    <row r="137" spans="1:8" ht="15" customHeight="1" x14ac:dyDescent="0.2"/>
    <row r="138" spans="1:8" ht="15" customHeight="1" x14ac:dyDescent="0.2"/>
    <row r="139" spans="1:8" ht="15" customHeight="1" x14ac:dyDescent="0.2"/>
    <row r="140" spans="1:8" ht="24.75" customHeight="1" x14ac:dyDescent="0.2"/>
    <row r="141" spans="1:8" ht="15" customHeight="1" x14ac:dyDescent="0.2"/>
    <row r="142" spans="1:8" ht="15" customHeight="1" x14ac:dyDescent="0.2"/>
    <row r="143" spans="1:8" ht="15" customHeight="1" x14ac:dyDescent="0.2"/>
    <row r="144" spans="1:8" ht="15" customHeight="1" x14ac:dyDescent="0.2"/>
    <row r="145" ht="15" customHeight="1" x14ac:dyDescent="0.2"/>
    <row r="146" ht="15" customHeight="1" x14ac:dyDescent="0.2"/>
  </sheetData>
  <sheetProtection formatColumns="0" formatRows="0"/>
  <mergeCells count="123">
    <mergeCell ref="B111:E111"/>
    <mergeCell ref="B112:E112"/>
    <mergeCell ref="B113:E113"/>
    <mergeCell ref="B102:E102"/>
    <mergeCell ref="B103:E103"/>
    <mergeCell ref="B104:E104"/>
    <mergeCell ref="B105:E105"/>
    <mergeCell ref="B106:E106"/>
    <mergeCell ref="B107:E107"/>
    <mergeCell ref="B96:E96"/>
    <mergeCell ref="B97:E97"/>
    <mergeCell ref="B98:E98"/>
    <mergeCell ref="B99:E99"/>
    <mergeCell ref="B100:E100"/>
    <mergeCell ref="B101:E101"/>
    <mergeCell ref="B108:E108"/>
    <mergeCell ref="B109:E109"/>
    <mergeCell ref="B110:E110"/>
    <mergeCell ref="B132:E132"/>
    <mergeCell ref="B133:E133"/>
    <mergeCell ref="B134:E134"/>
    <mergeCell ref="B126:E126"/>
    <mergeCell ref="B127:E127"/>
    <mergeCell ref="B128:E128"/>
    <mergeCell ref="B129:E129"/>
    <mergeCell ref="B130:E130"/>
    <mergeCell ref="B131:E131"/>
    <mergeCell ref="B120:E120"/>
    <mergeCell ref="B121:E121"/>
    <mergeCell ref="B122:E122"/>
    <mergeCell ref="B123:E123"/>
    <mergeCell ref="B124:E124"/>
    <mergeCell ref="B125:E125"/>
    <mergeCell ref="B114:E114"/>
    <mergeCell ref="B115:E115"/>
    <mergeCell ref="B116:E116"/>
    <mergeCell ref="B117:E117"/>
    <mergeCell ref="B118:E118"/>
    <mergeCell ref="B119:E119"/>
    <mergeCell ref="B78:E78"/>
    <mergeCell ref="B79:E79"/>
    <mergeCell ref="B80:E80"/>
    <mergeCell ref="B81:E81"/>
    <mergeCell ref="B82:E82"/>
    <mergeCell ref="B83:E83"/>
    <mergeCell ref="B69:E69"/>
    <mergeCell ref="B70:E70"/>
    <mergeCell ref="B71:E71"/>
    <mergeCell ref="B93:E93"/>
    <mergeCell ref="B94:E94"/>
    <mergeCell ref="B95:E95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72:E72"/>
    <mergeCell ref="B73:E73"/>
    <mergeCell ref="B74:E74"/>
    <mergeCell ref="B75:E75"/>
    <mergeCell ref="B76:E76"/>
    <mergeCell ref="B77:E77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30:E30"/>
    <mergeCell ref="B31:E31"/>
    <mergeCell ref="B32:E32"/>
    <mergeCell ref="B54:E54"/>
    <mergeCell ref="B55:E55"/>
    <mergeCell ref="B56:E56"/>
    <mergeCell ref="B42:E42"/>
    <mergeCell ref="B43:E43"/>
    <mergeCell ref="B44:E44"/>
    <mergeCell ref="B45:E45"/>
    <mergeCell ref="B46:E46"/>
    <mergeCell ref="B47:E47"/>
    <mergeCell ref="B35:E35"/>
    <mergeCell ref="B33:E33"/>
    <mergeCell ref="B34:E34"/>
    <mergeCell ref="B36:E36"/>
    <mergeCell ref="B37:E37"/>
    <mergeCell ref="B38:E38"/>
    <mergeCell ref="B39:E39"/>
    <mergeCell ref="B40:E40"/>
    <mergeCell ref="B41:E41"/>
    <mergeCell ref="B27:E27"/>
    <mergeCell ref="B28:E28"/>
    <mergeCell ref="B29:E29"/>
    <mergeCell ref="A13:H13"/>
    <mergeCell ref="A14:H14"/>
    <mergeCell ref="A16:A17"/>
    <mergeCell ref="B16:E17"/>
    <mergeCell ref="F16:F17"/>
    <mergeCell ref="G16:H16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</mergeCells>
  <dataValidations count="7">
    <dataValidation type="decimal" operator="greaterThanOrEqual" allowBlank="1" showInputMessage="1" showErrorMessage="1" sqref="G22:H24 G26:H1048576">
      <formula1>0</formula1>
    </dataValidation>
    <dataValidation type="date" operator="greaterThanOrEqual" allowBlank="1" showInputMessage="1" showErrorMessage="1" sqref="C16:G16 C21:G21 D6:G6">
      <formula1>40179</formula1>
    </dataValidation>
    <dataValidation type="textLength" operator="lessThanOrEqual" allowBlank="1" showInputMessage="1" showErrorMessage="1" sqref="F15:G15 B15">
      <formula1>20</formula1>
    </dataValidation>
    <dataValidation type="whole" operator="greaterThanOrEqual" allowBlank="1" showInputMessage="1" showErrorMessage="1" sqref="C17:G17 D7:G7">
      <formula1>0</formula1>
    </dataValidation>
    <dataValidation type="textLength" operator="lessThanOrEqual" allowBlank="1" showInputMessage="1" showErrorMessage="1" sqref="C18:G19 D8:G11">
      <formula1>50</formula1>
    </dataValidation>
    <dataValidation type="textLength" operator="lessThanOrEqual" allowBlank="1" showInputMessage="1" showErrorMessage="1" sqref="C20:G20 C14:G14 C23:F23">
      <formula1>200</formula1>
    </dataValidation>
    <dataValidation type="textLength" operator="lessThanOrEqual" allowBlank="1" showInputMessage="1" showErrorMessage="1" sqref="C22:F22">
      <formula1>100</formula1>
    </dataValidation>
  </dataValidations>
  <printOptions horizontalCentered="1"/>
  <pageMargins left="0.35" right="0.31" top="0.49" bottom="0.4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C52"/>
  <sheetViews>
    <sheetView showGridLines="0" topLeftCell="A12" workbookViewId="0">
      <selection activeCell="E24" sqref="E24"/>
    </sheetView>
  </sheetViews>
  <sheetFormatPr defaultColWidth="0" defaultRowHeight="12.75" zeroHeight="1" x14ac:dyDescent="0.2"/>
  <cols>
    <col min="1" max="1" width="7.7109375" style="71" customWidth="1"/>
    <col min="2" max="2" width="24.7109375" style="71" customWidth="1"/>
    <col min="3" max="3" width="29.7109375" style="71" customWidth="1"/>
    <col min="4" max="4" width="7.28515625" style="71" customWidth="1"/>
    <col min="5" max="6" width="12.140625" style="71" customWidth="1"/>
    <col min="7" max="7" width="8.7109375" style="71" hidden="1" customWidth="1"/>
    <col min="8" max="8" width="0" style="71" hidden="1" customWidth="1"/>
    <col min="9" max="16383" width="8.7109375" style="71" hidden="1"/>
    <col min="16384" max="16384" width="0.5703125" style="71" customWidth="1"/>
  </cols>
  <sheetData>
    <row r="1" spans="1:9" hidden="1" x14ac:dyDescent="0.2">
      <c r="A1" s="99"/>
      <c r="B1" s="99"/>
      <c r="C1" s="99"/>
      <c r="D1" s="99"/>
      <c r="E1" s="100"/>
      <c r="F1" s="100"/>
    </row>
    <row r="2" spans="1:9" hidden="1" x14ac:dyDescent="0.2">
      <c r="A2" s="99"/>
      <c r="B2" s="99"/>
      <c r="C2" s="99"/>
      <c r="D2" s="99"/>
      <c r="E2" s="100"/>
      <c r="F2" s="100"/>
    </row>
    <row r="3" spans="1:9" hidden="1" x14ac:dyDescent="0.2">
      <c r="A3" s="99"/>
      <c r="B3" s="99"/>
      <c r="C3" s="99"/>
      <c r="D3" s="99"/>
      <c r="E3" s="100"/>
      <c r="F3" s="100"/>
    </row>
    <row r="4" spans="1:9" hidden="1" x14ac:dyDescent="0.2">
      <c r="A4" s="99"/>
      <c r="B4" s="99"/>
      <c r="C4" s="99"/>
      <c r="D4" s="99"/>
      <c r="E4" s="100"/>
      <c r="F4" s="100"/>
    </row>
    <row r="5" spans="1:9" hidden="1" x14ac:dyDescent="0.2">
      <c r="A5" s="99"/>
      <c r="B5" s="99"/>
      <c r="C5" s="99"/>
      <c r="D5" s="99"/>
      <c r="E5" s="100"/>
      <c r="F5" s="100"/>
    </row>
    <row r="6" spans="1:9" hidden="1" x14ac:dyDescent="0.2">
      <c r="A6" s="99"/>
      <c r="B6" s="99"/>
      <c r="C6" s="99"/>
      <c r="D6" s="99"/>
      <c r="E6" s="100"/>
      <c r="F6" s="100"/>
    </row>
    <row r="7" spans="1:9" hidden="1" x14ac:dyDescent="0.2">
      <c r="A7" s="99"/>
      <c r="B7" s="99"/>
      <c r="C7" s="99"/>
      <c r="D7" s="99"/>
      <c r="E7" s="100"/>
      <c r="F7" s="100"/>
    </row>
    <row r="8" spans="1:9" hidden="1" x14ac:dyDescent="0.2">
      <c r="A8" s="99"/>
      <c r="B8" s="99"/>
      <c r="C8" s="99"/>
      <c r="D8" s="99"/>
      <c r="E8" s="100"/>
      <c r="F8" s="100"/>
    </row>
    <row r="9" spans="1:9" hidden="1" x14ac:dyDescent="0.2">
      <c r="A9" s="99"/>
      <c r="B9" s="99"/>
      <c r="C9" s="99"/>
      <c r="D9" s="99"/>
      <c r="E9" s="100"/>
      <c r="F9" s="100"/>
    </row>
    <row r="10" spans="1:9" hidden="1" x14ac:dyDescent="0.2">
      <c r="A10" s="99"/>
      <c r="B10" s="99"/>
      <c r="C10" s="99"/>
      <c r="D10" s="99"/>
      <c r="E10" s="100"/>
      <c r="F10" s="100"/>
    </row>
    <row r="11" spans="1:9" hidden="1" x14ac:dyDescent="0.2">
      <c r="A11" s="99"/>
      <c r="B11" s="99"/>
      <c r="C11" s="99"/>
      <c r="D11" s="99"/>
      <c r="E11" s="100"/>
      <c r="F11" s="100"/>
    </row>
    <row r="12" spans="1:9" x14ac:dyDescent="0.2">
      <c r="A12" s="101"/>
      <c r="B12" s="102"/>
      <c r="E12" s="103" t="s">
        <v>198</v>
      </c>
      <c r="F12" s="104" t="s">
        <v>531</v>
      </c>
      <c r="H12" s="71" t="s">
        <v>184</v>
      </c>
    </row>
    <row r="13" spans="1:9" x14ac:dyDescent="0.2">
      <c r="A13" s="46" t="s">
        <v>530</v>
      </c>
      <c r="B13" s="105"/>
      <c r="C13" s="279"/>
      <c r="D13" s="279"/>
      <c r="E13" s="279"/>
      <c r="F13" s="149"/>
      <c r="H13" s="71" t="s">
        <v>184</v>
      </c>
    </row>
    <row r="14" spans="1:9" x14ac:dyDescent="0.2">
      <c r="A14" s="47" t="s">
        <v>542</v>
      </c>
      <c r="B14" s="105"/>
      <c r="C14" s="278"/>
      <c r="D14" s="278"/>
      <c r="E14" s="278"/>
      <c r="F14" s="149"/>
      <c r="G14" s="73"/>
      <c r="H14" s="71" t="s">
        <v>184</v>
      </c>
    </row>
    <row r="15" spans="1:9" s="23" customFormat="1" x14ac:dyDescent="0.2">
      <c r="A15" s="47" t="s">
        <v>540</v>
      </c>
      <c r="B15" s="50"/>
      <c r="C15" s="225"/>
      <c r="D15" s="225"/>
      <c r="E15" s="225"/>
      <c r="F15" s="227"/>
      <c r="G15" s="225"/>
      <c r="I15" s="23" t="s">
        <v>184</v>
      </c>
    </row>
    <row r="16" spans="1:9" x14ac:dyDescent="0.2">
      <c r="A16" s="47" t="s">
        <v>541</v>
      </c>
      <c r="B16" s="105"/>
      <c r="C16" s="226"/>
      <c r="D16" s="226"/>
      <c r="E16" s="226"/>
      <c r="F16" s="149"/>
      <c r="G16" s="73"/>
      <c r="H16" s="71" t="s">
        <v>184</v>
      </c>
    </row>
    <row r="17" spans="1:8" x14ac:dyDescent="0.2">
      <c r="A17" s="46" t="s">
        <v>528</v>
      </c>
      <c r="B17" s="105"/>
      <c r="C17" s="280"/>
      <c r="D17" s="280"/>
      <c r="E17" s="280"/>
      <c r="F17" s="149"/>
      <c r="G17" s="73"/>
      <c r="H17" s="71" t="s">
        <v>184</v>
      </c>
    </row>
    <row r="18" spans="1:8" x14ac:dyDescent="0.2">
      <c r="A18" s="47" t="s">
        <v>196</v>
      </c>
      <c r="B18" s="105"/>
      <c r="C18" s="278"/>
      <c r="D18" s="278"/>
      <c r="E18" s="278"/>
      <c r="F18" s="149"/>
      <c r="G18" s="73"/>
      <c r="H18" s="71" t="s">
        <v>184</v>
      </c>
    </row>
    <row r="19" spans="1:8" x14ac:dyDescent="0.2">
      <c r="A19" s="46" t="s">
        <v>532</v>
      </c>
      <c r="B19" s="105"/>
      <c r="C19" s="278"/>
      <c r="D19" s="278"/>
      <c r="E19" s="278"/>
      <c r="F19" s="149"/>
      <c r="G19" s="73"/>
      <c r="H19" s="71" t="s">
        <v>184</v>
      </c>
    </row>
    <row r="20" spans="1:8" x14ac:dyDescent="0.2">
      <c r="A20" s="47" t="s">
        <v>529</v>
      </c>
      <c r="B20" s="105"/>
      <c r="C20" s="278"/>
      <c r="D20" s="278"/>
      <c r="E20" s="278"/>
      <c r="F20" s="149"/>
      <c r="G20" s="73"/>
      <c r="H20" s="71" t="s">
        <v>184</v>
      </c>
    </row>
    <row r="21" spans="1:8" x14ac:dyDescent="0.2">
      <c r="A21" s="47" t="s">
        <v>534</v>
      </c>
      <c r="B21" s="105"/>
      <c r="C21" s="281"/>
      <c r="D21" s="281"/>
      <c r="E21" s="281"/>
      <c r="F21" s="149"/>
      <c r="G21" s="73"/>
      <c r="H21" s="71" t="s">
        <v>184</v>
      </c>
    </row>
    <row r="22" spans="1:8" x14ac:dyDescent="0.2">
      <c r="A22" s="47" t="s">
        <v>533</v>
      </c>
      <c r="C22" s="73"/>
      <c r="D22" s="73"/>
      <c r="E22" s="73"/>
      <c r="F22" s="149"/>
      <c r="H22" s="71" t="s">
        <v>184</v>
      </c>
    </row>
    <row r="23" spans="1:8" x14ac:dyDescent="0.2"/>
    <row r="24" spans="1:8" x14ac:dyDescent="0.2"/>
    <row r="25" spans="1:8" x14ac:dyDescent="0.2">
      <c r="A25" s="282" t="s">
        <v>496</v>
      </c>
      <c r="B25" s="282"/>
      <c r="C25" s="282"/>
      <c r="D25" s="282"/>
      <c r="E25" s="282"/>
      <c r="F25" s="282"/>
      <c r="H25" s="71" t="s">
        <v>184</v>
      </c>
    </row>
    <row r="26" spans="1:8" x14ac:dyDescent="0.2">
      <c r="C26" s="234" t="s">
        <v>535</v>
      </c>
      <c r="D26" s="235"/>
      <c r="H26" s="71" t="s">
        <v>184</v>
      </c>
    </row>
    <row r="27" spans="1:8" ht="13.5" customHeight="1" x14ac:dyDescent="0.2">
      <c r="A27" s="254" t="s">
        <v>497</v>
      </c>
      <c r="B27" s="255" t="s">
        <v>192</v>
      </c>
      <c r="C27" s="255"/>
      <c r="D27" s="254" t="s">
        <v>191</v>
      </c>
      <c r="E27" s="255" t="s">
        <v>284</v>
      </c>
      <c r="F27" s="255"/>
      <c r="H27" s="71" t="s">
        <v>184</v>
      </c>
    </row>
    <row r="28" spans="1:8" ht="29.25" customHeight="1" x14ac:dyDescent="0.2">
      <c r="A28" s="254"/>
      <c r="B28" s="255"/>
      <c r="C28" s="255"/>
      <c r="D28" s="254"/>
      <c r="E28" s="163" t="s">
        <v>285</v>
      </c>
      <c r="F28" s="163" t="s">
        <v>286</v>
      </c>
      <c r="H28" s="71" t="s">
        <v>184</v>
      </c>
    </row>
    <row r="29" spans="1:8" x14ac:dyDescent="0.2">
      <c r="A29" s="178">
        <v>1</v>
      </c>
      <c r="B29" s="243">
        <v>2</v>
      </c>
      <c r="C29" s="243"/>
      <c r="D29" s="178">
        <v>3</v>
      </c>
      <c r="E29" s="178">
        <v>4</v>
      </c>
      <c r="F29" s="178">
        <v>5</v>
      </c>
      <c r="H29" s="71" t="s">
        <v>184</v>
      </c>
    </row>
    <row r="30" spans="1:8" ht="28.5" customHeight="1" x14ac:dyDescent="0.2">
      <c r="A30" s="39" t="s">
        <v>498</v>
      </c>
      <c r="B30" s="259" t="s">
        <v>499</v>
      </c>
      <c r="C30" s="259"/>
      <c r="D30" s="40">
        <v>400</v>
      </c>
      <c r="E30" s="41"/>
      <c r="F30" s="41"/>
    </row>
    <row r="31" spans="1:8" ht="24.75" customHeight="1" x14ac:dyDescent="0.2">
      <c r="A31" s="39" t="s">
        <v>500</v>
      </c>
      <c r="B31" s="259" t="s">
        <v>501</v>
      </c>
      <c r="C31" s="259"/>
      <c r="D31" s="40">
        <v>401</v>
      </c>
      <c r="E31" s="41">
        <f>SUM(E32:E37)</f>
        <v>0</v>
      </c>
      <c r="F31" s="41">
        <f>SUM(F32:F37)</f>
        <v>0</v>
      </c>
    </row>
    <row r="32" spans="1:8" ht="26.25" customHeight="1" x14ac:dyDescent="0.2">
      <c r="A32" s="42">
        <v>1</v>
      </c>
      <c r="B32" s="251" t="s">
        <v>502</v>
      </c>
      <c r="C32" s="251"/>
      <c r="D32" s="40">
        <v>402</v>
      </c>
      <c r="E32" s="43"/>
      <c r="F32" s="43"/>
    </row>
    <row r="33" spans="1:6" ht="25.5" customHeight="1" x14ac:dyDescent="0.2">
      <c r="A33" s="42">
        <v>2</v>
      </c>
      <c r="B33" s="251" t="s">
        <v>503</v>
      </c>
      <c r="C33" s="251"/>
      <c r="D33" s="40">
        <v>403</v>
      </c>
      <c r="E33" s="43"/>
      <c r="F33" s="43"/>
    </row>
    <row r="34" spans="1:6" ht="24" customHeight="1" x14ac:dyDescent="0.2">
      <c r="A34" s="42">
        <v>3</v>
      </c>
      <c r="B34" s="251" t="s">
        <v>504</v>
      </c>
      <c r="C34" s="251"/>
      <c r="D34" s="40">
        <v>404</v>
      </c>
      <c r="E34" s="43"/>
      <c r="F34" s="43"/>
    </row>
    <row r="35" spans="1:6" ht="20.25" customHeight="1" x14ac:dyDescent="0.2">
      <c r="A35" s="42">
        <v>4</v>
      </c>
      <c r="B35" s="251" t="s">
        <v>505</v>
      </c>
      <c r="C35" s="251"/>
      <c r="D35" s="40">
        <v>405</v>
      </c>
      <c r="E35" s="43"/>
      <c r="F35" s="43"/>
    </row>
    <row r="36" spans="1:6" ht="26.25" customHeight="1" x14ac:dyDescent="0.2">
      <c r="A36" s="42">
        <v>5</v>
      </c>
      <c r="B36" s="251" t="s">
        <v>506</v>
      </c>
      <c r="C36" s="251"/>
      <c r="D36" s="40">
        <v>406</v>
      </c>
      <c r="E36" s="43"/>
      <c r="F36" s="43"/>
    </row>
    <row r="37" spans="1:6" ht="18.75" customHeight="1" x14ac:dyDescent="0.2">
      <c r="A37" s="42">
        <v>6</v>
      </c>
      <c r="B37" s="251" t="s">
        <v>507</v>
      </c>
      <c r="C37" s="251"/>
      <c r="D37" s="40">
        <v>407</v>
      </c>
      <c r="E37" s="43"/>
      <c r="F37" s="43"/>
    </row>
    <row r="38" spans="1:6" ht="19.5" customHeight="1" x14ac:dyDescent="0.2">
      <c r="A38" s="39" t="s">
        <v>508</v>
      </c>
      <c r="B38" s="259" t="s">
        <v>509</v>
      </c>
      <c r="C38" s="259"/>
      <c r="D38" s="40">
        <v>408</v>
      </c>
      <c r="E38" s="41">
        <f>SUM(E39:E43)</f>
        <v>0</v>
      </c>
      <c r="F38" s="41">
        <f>SUM(F39:F43)</f>
        <v>0</v>
      </c>
    </row>
    <row r="39" spans="1:6" ht="25.5" customHeight="1" x14ac:dyDescent="0.2">
      <c r="A39" s="39">
        <v>1</v>
      </c>
      <c r="B39" s="251" t="s">
        <v>510</v>
      </c>
      <c r="C39" s="251"/>
      <c r="D39" s="40">
        <v>409</v>
      </c>
      <c r="E39" s="43"/>
      <c r="F39" s="43"/>
    </row>
    <row r="40" spans="1:6" ht="25.5" customHeight="1" x14ac:dyDescent="0.2">
      <c r="A40" s="39">
        <v>2</v>
      </c>
      <c r="B40" s="251" t="s">
        <v>511</v>
      </c>
      <c r="C40" s="251"/>
      <c r="D40" s="40">
        <v>410</v>
      </c>
      <c r="E40" s="43"/>
      <c r="F40" s="43"/>
    </row>
    <row r="41" spans="1:6" ht="18" customHeight="1" x14ac:dyDescent="0.2">
      <c r="A41" s="39" t="s">
        <v>512</v>
      </c>
      <c r="B41" s="251" t="s">
        <v>513</v>
      </c>
      <c r="C41" s="251"/>
      <c r="D41" s="40">
        <v>411</v>
      </c>
      <c r="E41" s="43"/>
      <c r="F41" s="43"/>
    </row>
    <row r="42" spans="1:6" ht="27" customHeight="1" x14ac:dyDescent="0.2">
      <c r="A42" s="39">
        <v>4</v>
      </c>
      <c r="B42" s="251" t="s">
        <v>514</v>
      </c>
      <c r="C42" s="251"/>
      <c r="D42" s="40">
        <v>412</v>
      </c>
      <c r="E42" s="43"/>
      <c r="F42" s="43"/>
    </row>
    <row r="43" spans="1:6" ht="18.75" customHeight="1" x14ac:dyDescent="0.2">
      <c r="A43" s="39">
        <v>5</v>
      </c>
      <c r="B43" s="251" t="s">
        <v>515</v>
      </c>
      <c r="C43" s="251"/>
      <c r="D43" s="40">
        <v>413</v>
      </c>
      <c r="E43" s="43"/>
      <c r="F43" s="43"/>
    </row>
    <row r="44" spans="1:6" ht="26.25" customHeight="1" x14ac:dyDescent="0.2">
      <c r="A44" s="39" t="s">
        <v>516</v>
      </c>
      <c r="B44" s="259" t="s">
        <v>517</v>
      </c>
      <c r="C44" s="259"/>
      <c r="D44" s="40">
        <v>414</v>
      </c>
      <c r="E44" s="41">
        <f>E31-E38</f>
        <v>0</v>
      </c>
      <c r="F44" s="41">
        <f>F31-F38</f>
        <v>0</v>
      </c>
    </row>
    <row r="45" spans="1:6" ht="24.75" customHeight="1" x14ac:dyDescent="0.2">
      <c r="A45" s="39" t="s">
        <v>518</v>
      </c>
      <c r="B45" s="259" t="s">
        <v>519</v>
      </c>
      <c r="C45" s="259"/>
      <c r="D45" s="40">
        <v>415</v>
      </c>
      <c r="E45" s="44"/>
      <c r="F45" s="44"/>
    </row>
    <row r="46" spans="1:6" ht="24" customHeight="1" x14ac:dyDescent="0.2">
      <c r="A46" s="39" t="s">
        <v>520</v>
      </c>
      <c r="B46" s="259" t="s">
        <v>521</v>
      </c>
      <c r="C46" s="259"/>
      <c r="D46" s="40">
        <v>416</v>
      </c>
      <c r="E46" s="41">
        <f>E44+E45</f>
        <v>0</v>
      </c>
      <c r="F46" s="41">
        <f>F44+F45</f>
        <v>0</v>
      </c>
    </row>
    <row r="47" spans="1:6" ht="20.25" customHeight="1" x14ac:dyDescent="0.2">
      <c r="A47" s="39" t="s">
        <v>522</v>
      </c>
      <c r="B47" s="259" t="s">
        <v>523</v>
      </c>
      <c r="C47" s="259"/>
      <c r="D47" s="40">
        <v>0</v>
      </c>
      <c r="E47" s="41"/>
      <c r="F47" s="41"/>
    </row>
    <row r="48" spans="1:6" ht="25.5" customHeight="1" x14ac:dyDescent="0.2">
      <c r="A48" s="39" t="s">
        <v>500</v>
      </c>
      <c r="B48" s="259" t="s">
        <v>524</v>
      </c>
      <c r="C48" s="259"/>
      <c r="D48" s="40">
        <v>417</v>
      </c>
      <c r="E48" s="41">
        <f>IF(E30+E46&lt;0,0,E30+E46)</f>
        <v>0</v>
      </c>
      <c r="F48" s="41">
        <f>IF(F30+F46&lt;0,0,F30+F46)</f>
        <v>0</v>
      </c>
    </row>
    <row r="49" spans="1:6" ht="28.5" customHeight="1" x14ac:dyDescent="0.2">
      <c r="A49" s="39" t="s">
        <v>525</v>
      </c>
      <c r="B49" s="259" t="s">
        <v>526</v>
      </c>
      <c r="C49" s="259"/>
      <c r="D49" s="40">
        <v>418</v>
      </c>
      <c r="E49" s="41">
        <f>IF(E30+E46&lt;0,ABS(E30+E46),0)</f>
        <v>0</v>
      </c>
      <c r="F49" s="41">
        <f>IF(F30+F46&lt;0,ABS(F30+F46),0)</f>
        <v>0</v>
      </c>
    </row>
    <row r="50" spans="1:6" hidden="1" x14ac:dyDescent="0.2"/>
    <row r="51" spans="1:6" x14ac:dyDescent="0.2"/>
    <row r="52" spans="1:6" x14ac:dyDescent="0.2"/>
  </sheetData>
  <mergeCells count="33">
    <mergeCell ref="B49:C49"/>
    <mergeCell ref="B43:C43"/>
    <mergeCell ref="B44:C44"/>
    <mergeCell ref="B45:C45"/>
    <mergeCell ref="B46:C46"/>
    <mergeCell ref="B47:C47"/>
    <mergeCell ref="B48:C48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C18:E18"/>
    <mergeCell ref="C13:E13"/>
    <mergeCell ref="C14:E14"/>
    <mergeCell ref="C17:E17"/>
    <mergeCell ref="B30:C30"/>
    <mergeCell ref="C19:E19"/>
    <mergeCell ref="C20:E20"/>
    <mergeCell ref="C21:E21"/>
    <mergeCell ref="A25:F25"/>
    <mergeCell ref="A27:A28"/>
    <mergeCell ref="B27:C28"/>
    <mergeCell ref="D27:D28"/>
    <mergeCell ref="E27:F27"/>
    <mergeCell ref="B29:C29"/>
  </mergeCells>
  <dataValidations count="5">
    <dataValidation type="whole" operator="greaterThanOrEqual" allowBlank="1" showInputMessage="1" showErrorMessage="1" sqref="C17:E17">
      <formula1>0</formula1>
    </dataValidation>
    <dataValidation type="date" operator="greaterThanOrEqual" allowBlank="1" showInputMessage="1" showErrorMessage="1" sqref="C16:E16">
      <formula1>32874</formula1>
    </dataValidation>
    <dataValidation type="textLength" operator="lessThanOrEqual" allowBlank="1" showInputMessage="1" showErrorMessage="1" sqref="C13:E13">
      <formula1>100</formula1>
    </dataValidation>
    <dataValidation type="date" operator="greaterThanOrEqual" allowBlank="1" showInputMessage="1" showErrorMessage="1" sqref="C15:G15">
      <formula1>40179</formula1>
    </dataValidation>
    <dataValidation type="textLength" operator="lessThanOrEqual" allowBlank="1" showInputMessage="1" showErrorMessage="1" sqref="C26">
      <formula1>20</formula1>
    </dataValidation>
  </dataValidations>
  <pageMargins left="0.27559055118110237" right="0.15748031496062992" top="0.51181102362204722" bottom="0.4724409448818898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3"/>
  <sheetViews>
    <sheetView showGridLines="0" topLeftCell="A11" zoomScaleNormal="100" workbookViewId="0">
      <selection activeCell="Q26" sqref="Q26"/>
    </sheetView>
  </sheetViews>
  <sheetFormatPr defaultColWidth="3" defaultRowHeight="12.75" zeroHeight="1" x14ac:dyDescent="0.2"/>
  <cols>
    <col min="1" max="1" width="36" style="35" customWidth="1"/>
    <col min="2" max="2" width="6.42578125" style="36" customWidth="1"/>
    <col min="3" max="3" width="15.42578125" style="36" customWidth="1"/>
    <col min="4" max="4" width="15.42578125" style="37" customWidth="1"/>
    <col min="5" max="5" width="19.140625" style="33" customWidth="1"/>
    <col min="6" max="6" width="19" style="33" customWidth="1"/>
    <col min="7" max="7" width="17.85546875" style="33" customWidth="1"/>
    <col min="8" max="8" width="13.28515625" style="33" customWidth="1"/>
    <col min="9" max="9" width="10.5703125" style="34" customWidth="1"/>
    <col min="10" max="10" width="13.85546875" style="34" customWidth="1"/>
    <col min="11" max="16384" width="3" style="33"/>
  </cols>
  <sheetData>
    <row r="1" spans="1:10" s="30" customFormat="1" hidden="1" x14ac:dyDescent="0.2">
      <c r="A1" s="113"/>
      <c r="B1" s="114"/>
      <c r="C1" s="115"/>
      <c r="D1" s="116"/>
      <c r="E1" s="116"/>
      <c r="F1" s="116"/>
      <c r="G1" s="116"/>
      <c r="H1" s="116"/>
      <c r="I1" s="116"/>
      <c r="J1" s="116"/>
    </row>
    <row r="2" spans="1:10" s="30" customFormat="1" hidden="1" x14ac:dyDescent="0.2">
      <c r="A2" s="113"/>
      <c r="B2" s="114"/>
      <c r="C2" s="115"/>
      <c r="D2" s="116"/>
      <c r="E2" s="116"/>
      <c r="F2" s="116"/>
      <c r="G2" s="116"/>
      <c r="H2" s="116"/>
      <c r="I2" s="116"/>
      <c r="J2" s="116"/>
    </row>
    <row r="3" spans="1:10" s="30" customFormat="1" hidden="1" x14ac:dyDescent="0.2">
      <c r="A3" s="113"/>
      <c r="B3" s="114"/>
      <c r="C3" s="115"/>
      <c r="D3" s="116"/>
      <c r="E3" s="116"/>
      <c r="F3" s="116"/>
      <c r="G3" s="116"/>
      <c r="H3" s="116"/>
      <c r="I3" s="116"/>
      <c r="J3" s="116"/>
    </row>
    <row r="4" spans="1:10" s="30" customFormat="1" hidden="1" x14ac:dyDescent="0.2">
      <c r="A4" s="113"/>
      <c r="B4" s="114"/>
      <c r="C4" s="115"/>
      <c r="D4" s="116"/>
      <c r="E4" s="116"/>
      <c r="F4" s="116"/>
      <c r="G4" s="116"/>
      <c r="H4" s="116"/>
      <c r="I4" s="116"/>
      <c r="J4" s="116"/>
    </row>
    <row r="5" spans="1:10" s="30" customFormat="1" hidden="1" x14ac:dyDescent="0.2">
      <c r="A5" s="113"/>
      <c r="B5" s="114"/>
      <c r="C5" s="115"/>
      <c r="D5" s="116"/>
      <c r="E5" s="116"/>
      <c r="F5" s="116"/>
      <c r="G5" s="116"/>
      <c r="H5" s="116"/>
      <c r="I5" s="116"/>
      <c r="J5" s="116"/>
    </row>
    <row r="6" spans="1:10" s="30" customFormat="1" hidden="1" x14ac:dyDescent="0.2">
      <c r="A6" s="113"/>
      <c r="B6" s="114"/>
      <c r="C6" s="115"/>
      <c r="D6" s="116"/>
      <c r="E6" s="116"/>
      <c r="F6" s="116"/>
      <c r="G6" s="116"/>
      <c r="H6" s="116"/>
      <c r="I6" s="116"/>
      <c r="J6" s="116"/>
    </row>
    <row r="7" spans="1:10" s="30" customFormat="1" hidden="1" x14ac:dyDescent="0.2">
      <c r="A7" s="113"/>
      <c r="B7" s="114"/>
      <c r="C7" s="115"/>
      <c r="D7" s="116"/>
      <c r="E7" s="116"/>
      <c r="F7" s="116"/>
      <c r="G7" s="116"/>
      <c r="H7" s="116"/>
      <c r="I7" s="116"/>
      <c r="J7" s="116"/>
    </row>
    <row r="8" spans="1:10" s="30" customFormat="1" hidden="1" x14ac:dyDescent="0.2">
      <c r="A8" s="113"/>
      <c r="B8" s="114"/>
      <c r="C8" s="115"/>
      <c r="D8" s="116"/>
      <c r="E8" s="116"/>
      <c r="F8" s="116"/>
      <c r="G8" s="116"/>
      <c r="H8" s="116"/>
      <c r="I8" s="116"/>
      <c r="J8" s="116"/>
    </row>
    <row r="9" spans="1:10" s="30" customFormat="1" hidden="1" x14ac:dyDescent="0.2">
      <c r="A9" s="113"/>
      <c r="B9" s="114"/>
      <c r="C9" s="115"/>
      <c r="D9" s="116"/>
      <c r="E9" s="116"/>
      <c r="F9" s="116"/>
      <c r="G9" s="116"/>
      <c r="H9" s="116"/>
      <c r="I9" s="116"/>
      <c r="J9" s="116"/>
    </row>
    <row r="10" spans="1:10" s="30" customFormat="1" hidden="1" x14ac:dyDescent="0.2">
      <c r="A10" s="113"/>
      <c r="B10" s="114"/>
      <c r="C10" s="115"/>
      <c r="D10" s="116"/>
      <c r="E10" s="116"/>
      <c r="F10" s="116"/>
      <c r="G10" s="116"/>
      <c r="H10" s="116"/>
      <c r="I10" s="116"/>
      <c r="J10" s="116"/>
    </row>
    <row r="11" spans="1:10" s="30" customFormat="1" x14ac:dyDescent="0.2">
      <c r="B11" s="114"/>
      <c r="C11" s="115"/>
      <c r="D11" s="116"/>
      <c r="E11" s="116"/>
      <c r="F11" s="116"/>
      <c r="G11" s="116"/>
      <c r="H11" s="116"/>
      <c r="I11" s="116"/>
      <c r="J11" s="116"/>
    </row>
    <row r="12" spans="1:10" s="30" customFormat="1" x14ac:dyDescent="0.2">
      <c r="B12" s="117"/>
      <c r="C12" s="118"/>
      <c r="D12" s="29"/>
      <c r="E12" s="29"/>
      <c r="F12" s="29"/>
      <c r="G12" s="29"/>
      <c r="H12" s="119"/>
      <c r="I12" s="29" t="s">
        <v>589</v>
      </c>
      <c r="J12" s="233"/>
    </row>
    <row r="13" spans="1:10" s="121" customFormat="1" x14ac:dyDescent="0.2">
      <c r="A13" s="111" t="s">
        <v>530</v>
      </c>
      <c r="B13" s="228"/>
      <c r="C13" s="228"/>
      <c r="D13" s="228"/>
      <c r="E13" s="228"/>
      <c r="F13" s="228"/>
      <c r="G13" s="228"/>
      <c r="H13" s="228"/>
      <c r="I13" s="232"/>
      <c r="J13" s="232"/>
    </row>
    <row r="14" spans="1:10" s="121" customFormat="1" x14ac:dyDescent="0.2">
      <c r="A14" s="112" t="s">
        <v>542</v>
      </c>
      <c r="B14" s="228"/>
      <c r="C14" s="228"/>
      <c r="D14" s="229"/>
      <c r="E14" s="229"/>
      <c r="F14" s="229"/>
      <c r="G14" s="229"/>
      <c r="H14" s="229"/>
      <c r="I14" s="232"/>
      <c r="J14" s="232"/>
    </row>
    <row r="15" spans="1:10" s="121" customFormat="1" x14ac:dyDescent="0.2">
      <c r="A15" s="112" t="s">
        <v>197</v>
      </c>
      <c r="B15" s="228"/>
      <c r="C15" s="228"/>
      <c r="D15" s="230"/>
      <c r="E15" s="230"/>
      <c r="F15" s="230"/>
      <c r="G15" s="230"/>
      <c r="H15" s="230"/>
      <c r="I15" s="232"/>
      <c r="J15" s="232"/>
    </row>
    <row r="16" spans="1:10" s="121" customFormat="1" x14ac:dyDescent="0.2">
      <c r="A16" s="111" t="s">
        <v>528</v>
      </c>
      <c r="B16" s="228"/>
      <c r="C16" s="228"/>
      <c r="D16" s="231"/>
      <c r="E16" s="231"/>
      <c r="F16" s="231"/>
      <c r="G16" s="231"/>
      <c r="H16" s="231"/>
      <c r="I16" s="232"/>
      <c r="J16" s="232"/>
    </row>
    <row r="17" spans="1:10" s="121" customFormat="1" x14ac:dyDescent="0.2">
      <c r="A17" s="112" t="s">
        <v>196</v>
      </c>
      <c r="B17" s="228"/>
      <c r="C17" s="228"/>
      <c r="D17" s="229"/>
      <c r="E17" s="229"/>
      <c r="F17" s="229"/>
      <c r="G17" s="229"/>
      <c r="H17" s="229"/>
      <c r="I17" s="232"/>
      <c r="J17" s="232"/>
    </row>
    <row r="18" spans="1:10" s="121" customFormat="1" x14ac:dyDescent="0.2">
      <c r="A18" s="111" t="s">
        <v>532</v>
      </c>
      <c r="B18" s="228"/>
      <c r="C18" s="228"/>
      <c r="D18" s="229"/>
      <c r="E18" s="229"/>
      <c r="F18" s="229"/>
      <c r="G18" s="229"/>
      <c r="H18" s="229"/>
      <c r="I18" s="232"/>
      <c r="J18" s="232"/>
    </row>
    <row r="19" spans="1:10" s="121" customFormat="1" x14ac:dyDescent="0.2">
      <c r="A19" s="112" t="s">
        <v>529</v>
      </c>
      <c r="B19" s="228"/>
      <c r="C19" s="228"/>
      <c r="D19" s="229"/>
      <c r="E19" s="229"/>
      <c r="F19" s="229"/>
      <c r="G19" s="229"/>
      <c r="H19" s="229"/>
      <c r="I19" s="232"/>
      <c r="J19" s="232"/>
    </row>
    <row r="20" spans="1:10" s="121" customFormat="1" x14ac:dyDescent="0.2">
      <c r="A20" s="112" t="s">
        <v>534</v>
      </c>
      <c r="B20" s="228"/>
      <c r="C20" s="228"/>
      <c r="D20" s="229"/>
      <c r="E20" s="229"/>
      <c r="F20" s="229"/>
      <c r="G20" s="229"/>
      <c r="H20" s="229"/>
      <c r="I20" s="232"/>
      <c r="J20" s="232"/>
    </row>
    <row r="21" spans="1:10" s="122" customFormat="1" ht="15" customHeight="1" x14ac:dyDescent="0.2">
      <c r="A21" s="112" t="s">
        <v>533</v>
      </c>
      <c r="B21" s="228"/>
      <c r="C21" s="228"/>
      <c r="D21" s="229"/>
      <c r="E21" s="229"/>
      <c r="F21" s="229"/>
      <c r="G21" s="229"/>
      <c r="H21" s="229"/>
      <c r="I21" s="232"/>
      <c r="J21" s="232"/>
    </row>
    <row r="22" spans="1:10" s="30" customFormat="1" x14ac:dyDescent="0.2">
      <c r="A22" s="120"/>
      <c r="B22" s="120"/>
      <c r="C22" s="31" t="str">
        <f>IF((C15=""),"",IF(DAY(C15)&lt; 30,"Унијели сте неисправан датум!", ""))</f>
        <v/>
      </c>
      <c r="D22" s="123"/>
      <c r="E22" s="123"/>
      <c r="F22" s="123"/>
      <c r="G22" s="123"/>
      <c r="H22" s="119"/>
      <c r="I22" s="119"/>
      <c r="J22" s="119"/>
    </row>
    <row r="23" spans="1:10" s="30" customFormat="1" ht="18.75" customHeight="1" x14ac:dyDescent="0.2">
      <c r="A23" s="283" t="s">
        <v>588</v>
      </c>
      <c r="B23" s="283"/>
      <c r="C23" s="283"/>
      <c r="D23" s="283"/>
      <c r="E23" s="283"/>
      <c r="F23" s="283"/>
      <c r="G23" s="283"/>
      <c r="H23" s="283"/>
      <c r="I23" s="283"/>
      <c r="J23" s="283"/>
    </row>
    <row r="24" spans="1:10" s="29" customFormat="1" x14ac:dyDescent="0.2">
      <c r="A24" s="124"/>
      <c r="B24" s="125"/>
      <c r="C24" s="126"/>
      <c r="D24" s="32"/>
      <c r="E24" s="32"/>
      <c r="F24" s="32"/>
      <c r="G24" s="32"/>
      <c r="H24" s="127"/>
      <c r="I24" s="32"/>
      <c r="J24" s="32"/>
    </row>
    <row r="25" spans="1:10" s="128" customFormat="1" ht="15" customHeight="1" x14ac:dyDescent="0.2">
      <c r="A25" s="284" t="s">
        <v>416</v>
      </c>
      <c r="B25" s="284" t="s">
        <v>417</v>
      </c>
      <c r="C25" s="284"/>
      <c r="D25" s="284"/>
      <c r="E25" s="284"/>
      <c r="F25" s="284"/>
      <c r="G25" s="284"/>
      <c r="H25" s="284"/>
      <c r="I25" s="285" t="s">
        <v>418</v>
      </c>
      <c r="J25" s="285" t="s">
        <v>419</v>
      </c>
    </row>
    <row r="26" spans="1:10" s="128" customFormat="1" ht="80.25" customHeight="1" x14ac:dyDescent="0.2">
      <c r="A26" s="284"/>
      <c r="B26" s="174" t="s">
        <v>191</v>
      </c>
      <c r="C26" s="174" t="s">
        <v>420</v>
      </c>
      <c r="D26" s="174" t="s">
        <v>421</v>
      </c>
      <c r="E26" s="174" t="s">
        <v>422</v>
      </c>
      <c r="F26" s="174" t="s">
        <v>423</v>
      </c>
      <c r="G26" s="174" t="s">
        <v>424</v>
      </c>
      <c r="H26" s="174" t="s">
        <v>425</v>
      </c>
      <c r="I26" s="285"/>
      <c r="J26" s="285"/>
    </row>
    <row r="27" spans="1:10" s="128" customFormat="1" x14ac:dyDescent="0.2">
      <c r="A27" s="179">
        <v>1</v>
      </c>
      <c r="B27" s="180">
        <v>2</v>
      </c>
      <c r="C27" s="180">
        <v>3</v>
      </c>
      <c r="D27" s="180">
        <v>4</v>
      </c>
      <c r="E27" s="180">
        <v>5</v>
      </c>
      <c r="F27" s="180">
        <v>6</v>
      </c>
      <c r="G27" s="180">
        <v>7</v>
      </c>
      <c r="H27" s="180">
        <v>8</v>
      </c>
      <c r="I27" s="180">
        <v>9</v>
      </c>
      <c r="J27" s="180">
        <v>10</v>
      </c>
    </row>
    <row r="28" spans="1:10" s="128" customFormat="1" ht="16.5" customHeight="1" x14ac:dyDescent="0.2">
      <c r="A28" s="129" t="str">
        <f>IF(C15="","1. Стање на дан 01.01." &amp; "20__ . год." &amp; "" &amp; "" &amp; "","1. Стање на дан 01.01." &amp; YEAR(C15)-2 &amp; ". год.")</f>
        <v>1. Стање на дан 01.01.20__ . год.</v>
      </c>
      <c r="B28" s="130">
        <v>901</v>
      </c>
      <c r="C28" s="131"/>
      <c r="D28" s="131"/>
      <c r="E28" s="131"/>
      <c r="F28" s="131"/>
      <c r="G28" s="131"/>
      <c r="H28" s="132">
        <f>C28+D28+E28+F28+G28</f>
        <v>0</v>
      </c>
      <c r="I28" s="131"/>
      <c r="J28" s="132">
        <f>H28+I28</f>
        <v>0</v>
      </c>
    </row>
    <row r="29" spans="1:10" s="128" customFormat="1" ht="16.5" customHeight="1" x14ac:dyDescent="0.2">
      <c r="A29" s="129" t="s">
        <v>426</v>
      </c>
      <c r="B29" s="130">
        <v>902</v>
      </c>
      <c r="C29" s="131"/>
      <c r="D29" s="131"/>
      <c r="E29" s="131"/>
      <c r="F29" s="131"/>
      <c r="G29" s="131"/>
      <c r="H29" s="132">
        <f>C29+D29+E29+F29+G29</f>
        <v>0</v>
      </c>
      <c r="I29" s="131"/>
      <c r="J29" s="132">
        <f>H29+I29</f>
        <v>0</v>
      </c>
    </row>
    <row r="30" spans="1:10" s="128" customFormat="1" ht="16.5" customHeight="1" x14ac:dyDescent="0.2">
      <c r="A30" s="129" t="s">
        <v>427</v>
      </c>
      <c r="B30" s="130">
        <v>903</v>
      </c>
      <c r="C30" s="131"/>
      <c r="D30" s="131"/>
      <c r="E30" s="131"/>
      <c r="F30" s="131"/>
      <c r="G30" s="131"/>
      <c r="H30" s="132">
        <f>C30+D30+E30+F30+G30</f>
        <v>0</v>
      </c>
      <c r="I30" s="131"/>
      <c r="J30" s="132">
        <f>H30+I30</f>
        <v>0</v>
      </c>
    </row>
    <row r="31" spans="1:10" s="128" customFormat="1" ht="27" customHeight="1" x14ac:dyDescent="0.2">
      <c r="A31" s="129" t="str">
        <f>IF(C15="","Поново исказано стање на дан 01.01.20__ . год.(901±902±903)","Поново исказано стање на дан  01.01."&amp;YEAR(C15)-1&amp;". год. (901±902±903)")</f>
        <v>Поново исказано стање на дан 01.01.20__ . год.(901±902±903)</v>
      </c>
      <c r="B31" s="130">
        <v>904</v>
      </c>
      <c r="C31" s="133">
        <f t="shared" ref="C31:J31" si="0">SUM(C28:C30)</f>
        <v>0</v>
      </c>
      <c r="D31" s="133">
        <f t="shared" si="0"/>
        <v>0</v>
      </c>
      <c r="E31" s="133">
        <f t="shared" si="0"/>
        <v>0</v>
      </c>
      <c r="F31" s="133">
        <f t="shared" si="0"/>
        <v>0</v>
      </c>
      <c r="G31" s="133">
        <f t="shared" si="0"/>
        <v>0</v>
      </c>
      <c r="H31" s="133">
        <f t="shared" si="0"/>
        <v>0</v>
      </c>
      <c r="I31" s="134">
        <f t="shared" si="0"/>
        <v>0</v>
      </c>
      <c r="J31" s="133">
        <f t="shared" si="0"/>
        <v>0</v>
      </c>
    </row>
    <row r="32" spans="1:10" s="128" customFormat="1" ht="25.5" x14ac:dyDescent="0.2">
      <c r="A32" s="129" t="s">
        <v>428</v>
      </c>
      <c r="B32" s="130">
        <v>905</v>
      </c>
      <c r="C32" s="131"/>
      <c r="D32" s="131"/>
      <c r="E32" s="131"/>
      <c r="F32" s="131"/>
      <c r="G32" s="131"/>
      <c r="H32" s="132">
        <f t="shared" ref="H32:H38" si="1">C32+D32+E32+F32+G32</f>
        <v>0</v>
      </c>
      <c r="I32" s="131"/>
      <c r="J32" s="132">
        <f t="shared" ref="J32:J38" si="2">H32+I32</f>
        <v>0</v>
      </c>
    </row>
    <row r="33" spans="1:10" s="128" customFormat="1" ht="38.25" x14ac:dyDescent="0.2">
      <c r="A33" s="129" t="s">
        <v>429</v>
      </c>
      <c r="B33" s="130">
        <v>906</v>
      </c>
      <c r="C33" s="131"/>
      <c r="D33" s="131"/>
      <c r="E33" s="131"/>
      <c r="F33" s="131"/>
      <c r="G33" s="131"/>
      <c r="H33" s="132">
        <f t="shared" si="1"/>
        <v>0</v>
      </c>
      <c r="I33" s="131"/>
      <c r="J33" s="132">
        <f t="shared" si="2"/>
        <v>0</v>
      </c>
    </row>
    <row r="34" spans="1:10" s="128" customFormat="1" ht="38.25" x14ac:dyDescent="0.2">
      <c r="A34" s="129" t="s">
        <v>430</v>
      </c>
      <c r="B34" s="130">
        <v>907</v>
      </c>
      <c r="C34" s="131"/>
      <c r="D34" s="131"/>
      <c r="E34" s="131"/>
      <c r="F34" s="131"/>
      <c r="G34" s="131"/>
      <c r="H34" s="132">
        <f t="shared" si="1"/>
        <v>0</v>
      </c>
      <c r="I34" s="131"/>
      <c r="J34" s="132">
        <f t="shared" si="2"/>
        <v>0</v>
      </c>
    </row>
    <row r="35" spans="1:10" s="128" customFormat="1" ht="25.5" x14ac:dyDescent="0.2">
      <c r="A35" s="129" t="s">
        <v>431</v>
      </c>
      <c r="B35" s="130">
        <v>908</v>
      </c>
      <c r="C35" s="131"/>
      <c r="D35" s="131"/>
      <c r="E35" s="131"/>
      <c r="F35" s="131"/>
      <c r="G35" s="131"/>
      <c r="H35" s="132">
        <f t="shared" si="1"/>
        <v>0</v>
      </c>
      <c r="I35" s="131"/>
      <c r="J35" s="132">
        <f t="shared" si="2"/>
        <v>0</v>
      </c>
    </row>
    <row r="36" spans="1:10" s="128" customFormat="1" ht="25.5" x14ac:dyDescent="0.2">
      <c r="A36" s="129" t="s">
        <v>432</v>
      </c>
      <c r="B36" s="130">
        <v>909</v>
      </c>
      <c r="C36" s="131"/>
      <c r="D36" s="131"/>
      <c r="E36" s="131"/>
      <c r="F36" s="131"/>
      <c r="G36" s="131"/>
      <c r="H36" s="132">
        <f t="shared" si="1"/>
        <v>0</v>
      </c>
      <c r="I36" s="131"/>
      <c r="J36" s="132">
        <f t="shared" si="2"/>
        <v>0</v>
      </c>
    </row>
    <row r="37" spans="1:10" s="128" customFormat="1" ht="25.5" x14ac:dyDescent="0.2">
      <c r="A37" s="129" t="s">
        <v>433</v>
      </c>
      <c r="B37" s="130">
        <v>910</v>
      </c>
      <c r="C37" s="131"/>
      <c r="D37" s="131"/>
      <c r="E37" s="131"/>
      <c r="F37" s="131"/>
      <c r="G37" s="131"/>
      <c r="H37" s="132">
        <f t="shared" si="1"/>
        <v>0</v>
      </c>
      <c r="I37" s="131"/>
      <c r="J37" s="132">
        <f t="shared" si="2"/>
        <v>0</v>
      </c>
    </row>
    <row r="38" spans="1:10" s="128" customFormat="1" ht="38.25" x14ac:dyDescent="0.2">
      <c r="A38" s="129" t="s">
        <v>434</v>
      </c>
      <c r="B38" s="130">
        <v>911</v>
      </c>
      <c r="C38" s="131"/>
      <c r="D38" s="131"/>
      <c r="E38" s="131"/>
      <c r="F38" s="131"/>
      <c r="G38" s="131"/>
      <c r="H38" s="132">
        <f t="shared" si="1"/>
        <v>0</v>
      </c>
      <c r="I38" s="131"/>
      <c r="J38" s="132">
        <f t="shared" si="2"/>
        <v>0</v>
      </c>
    </row>
    <row r="39" spans="1:10" s="128" customFormat="1" ht="24.75" customHeight="1" x14ac:dyDescent="0.2">
      <c r="A39" s="129" t="str">
        <f>IF(C15="","11. Стање на дан 31.12." &amp; "20__ . год./ 01.01.20__. год. (904±905±906±907±908±909-910+911)","11. Стање на дан 31.12." &amp; YEAR(C15)-1 &amp; ". год. / 01.01." &amp; YEAR(C15) &amp; ". год. (904±905±906±907±908±909-910+911)")</f>
        <v>11. Стање на дан 31.12.20__ . год./ 01.01.20__. год. (904±905±906±907±908±909-910+911)</v>
      </c>
      <c r="B39" s="130">
        <v>912</v>
      </c>
      <c r="C39" s="135">
        <f t="shared" ref="C39:J39" si="3">SUM(C31:C36)-C37+C38</f>
        <v>0</v>
      </c>
      <c r="D39" s="135">
        <f t="shared" si="3"/>
        <v>0</v>
      </c>
      <c r="E39" s="135">
        <f t="shared" si="3"/>
        <v>0</v>
      </c>
      <c r="F39" s="135">
        <f t="shared" si="3"/>
        <v>0</v>
      </c>
      <c r="G39" s="135">
        <f t="shared" si="3"/>
        <v>0</v>
      </c>
      <c r="H39" s="135">
        <f t="shared" si="3"/>
        <v>0</v>
      </c>
      <c r="I39" s="136">
        <f t="shared" si="3"/>
        <v>0</v>
      </c>
      <c r="J39" s="135">
        <f t="shared" si="3"/>
        <v>0</v>
      </c>
    </row>
    <row r="40" spans="1:10" s="128" customFormat="1" ht="25.5" x14ac:dyDescent="0.2">
      <c r="A40" s="129" t="s">
        <v>435</v>
      </c>
      <c r="B40" s="130">
        <v>913</v>
      </c>
      <c r="C40" s="131"/>
      <c r="D40" s="131"/>
      <c r="E40" s="131"/>
      <c r="F40" s="131"/>
      <c r="G40" s="131"/>
      <c r="H40" s="132">
        <f>C40+D40+E40+F40+G40</f>
        <v>0</v>
      </c>
      <c r="I40" s="131"/>
      <c r="J40" s="132">
        <f>H40+I40</f>
        <v>0</v>
      </c>
    </row>
    <row r="41" spans="1:10" s="128" customFormat="1" x14ac:dyDescent="0.2">
      <c r="A41" s="129" t="s">
        <v>436</v>
      </c>
      <c r="B41" s="130">
        <v>914</v>
      </c>
      <c r="C41" s="131"/>
      <c r="D41" s="131"/>
      <c r="E41" s="131"/>
      <c r="F41" s="131"/>
      <c r="G41" s="131"/>
      <c r="H41" s="132">
        <f>C41+D41+E41+F41+G41</f>
        <v>0</v>
      </c>
      <c r="I41" s="131"/>
      <c r="J41" s="132">
        <f>H41+I41</f>
        <v>0</v>
      </c>
    </row>
    <row r="42" spans="1:10" s="128" customFormat="1" ht="27" customHeight="1" x14ac:dyDescent="0.2">
      <c r="A42" s="129" t="str">
        <f>IF(C15="","14. Поново исказано стање на дан 01.01.20__. год. (912±913±914)", "14. Поново исказано стање на дан 01.01." &amp; YEAR(C15) &amp; ". год. (912±913±914)")</f>
        <v>14. Поново исказано стање на дан 01.01.20__. год. (912±913±914)</v>
      </c>
      <c r="B42" s="130">
        <v>915</v>
      </c>
      <c r="C42" s="133">
        <f t="shared" ref="C42:J42" si="4">SUM(C39:C41)</f>
        <v>0</v>
      </c>
      <c r="D42" s="133">
        <f t="shared" si="4"/>
        <v>0</v>
      </c>
      <c r="E42" s="133">
        <f t="shared" si="4"/>
        <v>0</v>
      </c>
      <c r="F42" s="133">
        <f t="shared" si="4"/>
        <v>0</v>
      </c>
      <c r="G42" s="133">
        <f t="shared" si="4"/>
        <v>0</v>
      </c>
      <c r="H42" s="133">
        <f t="shared" si="4"/>
        <v>0</v>
      </c>
      <c r="I42" s="134">
        <f t="shared" si="4"/>
        <v>0</v>
      </c>
      <c r="J42" s="133">
        <f t="shared" si="4"/>
        <v>0</v>
      </c>
    </row>
    <row r="43" spans="1:10" s="128" customFormat="1" ht="30" customHeight="1" x14ac:dyDescent="0.2">
      <c r="A43" s="129" t="s">
        <v>437</v>
      </c>
      <c r="B43" s="130">
        <v>916</v>
      </c>
      <c r="C43" s="131"/>
      <c r="D43" s="131"/>
      <c r="E43" s="131"/>
      <c r="F43" s="131"/>
      <c r="G43" s="131"/>
      <c r="H43" s="132">
        <f t="shared" ref="H43:H49" si="5">C43+D43+E43+F43+G43</f>
        <v>0</v>
      </c>
      <c r="I43" s="131"/>
      <c r="J43" s="132">
        <f t="shared" ref="J43:J49" si="6">H43+I43</f>
        <v>0</v>
      </c>
    </row>
    <row r="44" spans="1:10" s="128" customFormat="1" ht="38.25" x14ac:dyDescent="0.2">
      <c r="A44" s="129" t="s">
        <v>438</v>
      </c>
      <c r="B44" s="130">
        <v>917</v>
      </c>
      <c r="C44" s="131"/>
      <c r="D44" s="131"/>
      <c r="E44" s="131"/>
      <c r="F44" s="131"/>
      <c r="G44" s="131"/>
      <c r="H44" s="132">
        <f t="shared" si="5"/>
        <v>0</v>
      </c>
      <c r="I44" s="131"/>
      <c r="J44" s="132">
        <f t="shared" si="6"/>
        <v>0</v>
      </c>
    </row>
    <row r="45" spans="1:10" s="128" customFormat="1" ht="38.25" x14ac:dyDescent="0.2">
      <c r="A45" s="129" t="s">
        <v>439</v>
      </c>
      <c r="B45" s="130">
        <v>918</v>
      </c>
      <c r="C45" s="131"/>
      <c r="D45" s="131"/>
      <c r="E45" s="131"/>
      <c r="F45" s="131"/>
      <c r="G45" s="131"/>
      <c r="H45" s="132">
        <f t="shared" si="5"/>
        <v>0</v>
      </c>
      <c r="I45" s="131"/>
      <c r="J45" s="132">
        <f t="shared" si="6"/>
        <v>0</v>
      </c>
    </row>
    <row r="46" spans="1:10" s="128" customFormat="1" ht="25.5" x14ac:dyDescent="0.2">
      <c r="A46" s="129" t="s">
        <v>440</v>
      </c>
      <c r="B46" s="130">
        <v>919</v>
      </c>
      <c r="C46" s="131"/>
      <c r="D46" s="131"/>
      <c r="E46" s="131"/>
      <c r="F46" s="131"/>
      <c r="G46" s="131"/>
      <c r="H46" s="132">
        <f t="shared" si="5"/>
        <v>0</v>
      </c>
      <c r="I46" s="131"/>
      <c r="J46" s="132">
        <f t="shared" si="6"/>
        <v>0</v>
      </c>
    </row>
    <row r="47" spans="1:10" s="128" customFormat="1" ht="33" customHeight="1" x14ac:dyDescent="0.2">
      <c r="A47" s="129" t="s">
        <v>441</v>
      </c>
      <c r="B47" s="130">
        <v>920</v>
      </c>
      <c r="C47" s="131"/>
      <c r="D47" s="131"/>
      <c r="E47" s="131"/>
      <c r="F47" s="131"/>
      <c r="G47" s="131"/>
      <c r="H47" s="132">
        <f t="shared" si="5"/>
        <v>0</v>
      </c>
      <c r="I47" s="131"/>
      <c r="J47" s="132">
        <f t="shared" si="6"/>
        <v>0</v>
      </c>
    </row>
    <row r="48" spans="1:10" s="128" customFormat="1" ht="35.25" customHeight="1" x14ac:dyDescent="0.2">
      <c r="A48" s="129" t="s">
        <v>442</v>
      </c>
      <c r="B48" s="130">
        <v>921</v>
      </c>
      <c r="C48" s="131"/>
      <c r="D48" s="131"/>
      <c r="E48" s="131"/>
      <c r="F48" s="131"/>
      <c r="G48" s="131"/>
      <c r="H48" s="132">
        <f t="shared" si="5"/>
        <v>0</v>
      </c>
      <c r="I48" s="131"/>
      <c r="J48" s="132">
        <f t="shared" si="6"/>
        <v>0</v>
      </c>
    </row>
    <row r="49" spans="1:10" s="128" customFormat="1" ht="38.25" x14ac:dyDescent="0.2">
      <c r="A49" s="129" t="s">
        <v>443</v>
      </c>
      <c r="B49" s="130">
        <v>922</v>
      </c>
      <c r="C49" s="131"/>
      <c r="D49" s="131"/>
      <c r="E49" s="131"/>
      <c r="F49" s="131"/>
      <c r="G49" s="131"/>
      <c r="H49" s="132">
        <f t="shared" si="5"/>
        <v>0</v>
      </c>
      <c r="I49" s="131"/>
      <c r="J49" s="132">
        <f t="shared" si="6"/>
        <v>0</v>
      </c>
    </row>
    <row r="50" spans="1:10" s="128" customFormat="1" ht="25.5" x14ac:dyDescent="0.2">
      <c r="A50" s="129" t="str">
        <f>IF(C15="","22. Стање на дан ___________ 20__. год. (915±916±917±918±919±920-921+922)", "22. Стање на дан " &amp; DAY(C15) &amp; "." &amp; MONTH(C15) &amp; "." &amp; YEAR(C15) &amp; ". год. (915±916±917±918±919±920-921+922)")</f>
        <v>22. Стање на дан ___________ 20__. год. (915±916±917±918±919±920-921+922)</v>
      </c>
      <c r="B50" s="137">
        <v>923</v>
      </c>
      <c r="C50" s="135">
        <f t="shared" ref="C50:J50" si="7">SUM(C42:C47)-C48+C49</f>
        <v>0</v>
      </c>
      <c r="D50" s="135">
        <f t="shared" si="7"/>
        <v>0</v>
      </c>
      <c r="E50" s="135">
        <f t="shared" si="7"/>
        <v>0</v>
      </c>
      <c r="F50" s="135">
        <f t="shared" si="7"/>
        <v>0</v>
      </c>
      <c r="G50" s="135">
        <f t="shared" si="7"/>
        <v>0</v>
      </c>
      <c r="H50" s="135">
        <f t="shared" si="7"/>
        <v>0</v>
      </c>
      <c r="I50" s="136">
        <f t="shared" si="7"/>
        <v>0</v>
      </c>
      <c r="J50" s="135">
        <f t="shared" si="7"/>
        <v>0</v>
      </c>
    </row>
    <row r="51" spans="1:10" x14ac:dyDescent="0.2"/>
    <row r="52" spans="1:10" x14ac:dyDescent="0.2"/>
    <row r="53" spans="1:10" x14ac:dyDescent="0.2"/>
  </sheetData>
  <sheetProtection formatColumns="0" formatRows="0"/>
  <mergeCells count="5">
    <mergeCell ref="A23:J23"/>
    <mergeCell ref="A25:A26"/>
    <mergeCell ref="B25:H25"/>
    <mergeCell ref="I25:I26"/>
    <mergeCell ref="J25:J26"/>
  </mergeCells>
  <dataValidations count="3">
    <dataValidation type="decimal" operator="greaterThan" allowBlank="1" showInputMessage="1" showErrorMessage="1" sqref="C28:J50">
      <formula1>-1000000000003</formula1>
    </dataValidation>
    <dataValidation type="whole" operator="greaterThanOrEqual" allowBlank="1" showInputMessage="1" showErrorMessage="1" sqref="D16:H16">
      <formula1>0</formula1>
    </dataValidation>
    <dataValidation type="date" operator="greaterThan" allowBlank="1" showInputMessage="1" showErrorMessage="1" sqref="D15:H15">
      <formula1>32874</formula1>
    </dataValidation>
  </dataValidations>
  <printOptions horizontalCentered="1"/>
  <pageMargins left="0.23622047244094491" right="0.23622047244094491" top="0.62992125984251968" bottom="0.46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0"/>
  <sheetViews>
    <sheetView showGridLines="0" topLeftCell="A31" workbookViewId="0">
      <selection activeCell="A44" sqref="A44:E44"/>
    </sheetView>
  </sheetViews>
  <sheetFormatPr defaultColWidth="0" defaultRowHeight="21" customHeight="1" x14ac:dyDescent="0.2"/>
  <cols>
    <col min="1" max="1" width="7" style="53" customWidth="1"/>
    <col min="2" max="2" width="21.5703125" style="53" customWidth="1"/>
    <col min="3" max="4" width="9.140625" style="53" customWidth="1"/>
    <col min="5" max="5" width="10.28515625" style="53" customWidth="1"/>
    <col min="6" max="6" width="7.85546875" style="53" customWidth="1"/>
    <col min="7" max="7" width="13.140625" style="185" customWidth="1"/>
    <col min="8" max="8" width="15.7109375" style="185" customWidth="1"/>
    <col min="9" max="9" width="14.7109375" style="53" hidden="1" customWidth="1"/>
    <col min="10" max="10" width="9.140625" style="53" hidden="1" customWidth="1"/>
    <col min="11" max="16383" width="0" style="53" hidden="1"/>
    <col min="16384" max="16384" width="0.42578125" style="53" customWidth="1"/>
  </cols>
  <sheetData>
    <row r="1" spans="1:10" ht="21" customHeight="1" x14ac:dyDescent="0.2">
      <c r="A1" s="21"/>
      <c r="B1" s="21"/>
      <c r="C1" s="21"/>
      <c r="D1" s="21"/>
      <c r="E1" s="21"/>
      <c r="F1" s="38"/>
      <c r="G1" s="45" t="s">
        <v>587</v>
      </c>
    </row>
    <row r="2" spans="1:10" ht="21" customHeight="1" x14ac:dyDescent="0.2">
      <c r="A2" s="147" t="s">
        <v>530</v>
      </c>
      <c r="B2" s="184"/>
      <c r="C2" s="58"/>
      <c r="D2" s="205"/>
      <c r="E2" s="205"/>
      <c r="F2" s="205"/>
      <c r="G2" s="205"/>
      <c r="H2" s="205"/>
      <c r="J2" s="53" t="s">
        <v>184</v>
      </c>
    </row>
    <row r="3" spans="1:10" ht="12.75" x14ac:dyDescent="0.2">
      <c r="A3" s="183" t="s">
        <v>542</v>
      </c>
      <c r="B3" s="184"/>
      <c r="C3" s="177"/>
      <c r="D3" s="194"/>
      <c r="E3" s="194"/>
      <c r="F3" s="194"/>
      <c r="G3" s="194"/>
      <c r="H3" s="194"/>
      <c r="J3" s="53" t="s">
        <v>184</v>
      </c>
    </row>
    <row r="4" spans="1:10" ht="12.75" x14ac:dyDescent="0.2">
      <c r="A4" s="183" t="s">
        <v>540</v>
      </c>
      <c r="B4" s="184"/>
      <c r="C4" s="54"/>
      <c r="D4" s="198"/>
      <c r="E4" s="198"/>
      <c r="F4" s="198"/>
      <c r="G4" s="198"/>
      <c r="H4" s="204"/>
      <c r="I4" s="53" t="s">
        <v>184</v>
      </c>
    </row>
    <row r="5" spans="1:10" ht="12.75" x14ac:dyDescent="0.2">
      <c r="A5" s="183" t="s">
        <v>541</v>
      </c>
      <c r="B5" s="184"/>
      <c r="C5" s="55"/>
      <c r="D5" s="193"/>
      <c r="E5" s="193"/>
      <c r="F5" s="193"/>
      <c r="G5" s="193"/>
      <c r="H5" s="193"/>
      <c r="J5" s="53" t="s">
        <v>184</v>
      </c>
    </row>
    <row r="6" spans="1:10" ht="12.75" x14ac:dyDescent="0.2">
      <c r="A6" s="147" t="s">
        <v>528</v>
      </c>
      <c r="B6" s="184"/>
      <c r="C6" s="177"/>
      <c r="D6" s="194"/>
      <c r="E6" s="194"/>
      <c r="F6" s="194"/>
      <c r="G6" s="194"/>
      <c r="H6" s="194"/>
      <c r="J6" s="53" t="s">
        <v>184</v>
      </c>
    </row>
    <row r="7" spans="1:10" ht="12.75" x14ac:dyDescent="0.2">
      <c r="A7" s="183" t="s">
        <v>196</v>
      </c>
      <c r="B7" s="184"/>
      <c r="C7" s="177"/>
      <c r="D7" s="194"/>
      <c r="E7" s="194"/>
      <c r="F7" s="194"/>
      <c r="G7" s="194"/>
      <c r="H7" s="194"/>
      <c r="J7" s="53" t="s">
        <v>184</v>
      </c>
    </row>
    <row r="8" spans="1:10" ht="12.75" x14ac:dyDescent="0.2">
      <c r="A8" s="147" t="s">
        <v>532</v>
      </c>
      <c r="B8" s="184"/>
      <c r="C8" s="58"/>
      <c r="D8" s="203"/>
      <c r="E8" s="203"/>
      <c r="F8" s="203"/>
      <c r="G8" s="203"/>
      <c r="H8" s="203"/>
      <c r="J8" s="53" t="s">
        <v>184</v>
      </c>
    </row>
    <row r="9" spans="1:10" ht="12.75" x14ac:dyDescent="0.2">
      <c r="A9" s="183" t="s">
        <v>529</v>
      </c>
      <c r="B9" s="184"/>
      <c r="C9" s="177"/>
      <c r="D9" s="194"/>
      <c r="E9" s="194"/>
      <c r="F9" s="194"/>
      <c r="G9" s="194"/>
      <c r="H9" s="194"/>
      <c r="J9" s="53" t="s">
        <v>184</v>
      </c>
    </row>
    <row r="10" spans="1:10" ht="12.75" x14ac:dyDescent="0.2">
      <c r="A10" s="183" t="s">
        <v>534</v>
      </c>
      <c r="B10" s="184"/>
      <c r="C10" s="177"/>
      <c r="D10" s="194"/>
      <c r="E10" s="194"/>
      <c r="F10" s="194"/>
      <c r="G10" s="194"/>
      <c r="H10" s="194"/>
      <c r="J10" s="53" t="s">
        <v>184</v>
      </c>
    </row>
    <row r="11" spans="1:10" ht="12.75" x14ac:dyDescent="0.2">
      <c r="A11" s="183" t="s">
        <v>533</v>
      </c>
      <c r="C11" s="59"/>
      <c r="D11" s="204"/>
      <c r="E11" s="204"/>
      <c r="F11" s="204"/>
      <c r="G11" s="204"/>
      <c r="H11" s="204"/>
      <c r="J11" s="53" t="s">
        <v>184</v>
      </c>
    </row>
    <row r="12" spans="1:10" ht="12.75" x14ac:dyDescent="0.2">
      <c r="A12" s="183"/>
      <c r="G12" s="53"/>
      <c r="H12" s="53"/>
    </row>
    <row r="13" spans="1:10" ht="15.75" customHeight="1" x14ac:dyDescent="0.2">
      <c r="A13" s="253" t="s">
        <v>538</v>
      </c>
      <c r="B13" s="253"/>
      <c r="C13" s="253"/>
      <c r="D13" s="253"/>
      <c r="E13" s="253"/>
      <c r="F13" s="253"/>
      <c r="G13" s="253"/>
      <c r="H13" s="253"/>
      <c r="I13" s="253"/>
      <c r="J13" s="53" t="s">
        <v>184</v>
      </c>
    </row>
    <row r="14" spans="1:10" ht="12.75" customHeight="1" x14ac:dyDescent="0.2">
      <c r="A14" s="253" t="s">
        <v>444</v>
      </c>
      <c r="B14" s="253"/>
      <c r="C14" s="253"/>
      <c r="D14" s="253"/>
      <c r="E14" s="253"/>
      <c r="F14" s="253"/>
      <c r="G14" s="253"/>
      <c r="H14" s="253"/>
      <c r="I14" s="253"/>
      <c r="J14" s="53" t="s">
        <v>184</v>
      </c>
    </row>
    <row r="15" spans="1:10" ht="21" customHeight="1" x14ac:dyDescent="0.2">
      <c r="A15" s="187"/>
      <c r="B15" s="187"/>
      <c r="C15" s="286" t="s">
        <v>543</v>
      </c>
      <c r="D15" s="287"/>
      <c r="E15" s="287"/>
      <c r="F15" s="287"/>
      <c r="G15" s="176"/>
      <c r="H15" s="64" t="s">
        <v>194</v>
      </c>
      <c r="J15" s="53" t="s">
        <v>184</v>
      </c>
    </row>
    <row r="16" spans="1:10" ht="16.5" customHeight="1" x14ac:dyDescent="0.2">
      <c r="A16" s="255" t="s">
        <v>192</v>
      </c>
      <c r="B16" s="255"/>
      <c r="C16" s="255"/>
      <c r="D16" s="255"/>
      <c r="E16" s="255"/>
      <c r="F16" s="254" t="s">
        <v>191</v>
      </c>
      <c r="G16" s="255" t="s">
        <v>284</v>
      </c>
      <c r="H16" s="255"/>
      <c r="J16" s="53" t="s">
        <v>184</v>
      </c>
    </row>
    <row r="17" spans="1:10" ht="21.75" customHeight="1" x14ac:dyDescent="0.2">
      <c r="A17" s="255"/>
      <c r="B17" s="255"/>
      <c r="C17" s="255"/>
      <c r="D17" s="255"/>
      <c r="E17" s="255"/>
      <c r="F17" s="254"/>
      <c r="G17" s="175" t="s">
        <v>285</v>
      </c>
      <c r="H17" s="175" t="s">
        <v>286</v>
      </c>
      <c r="J17" s="53" t="s">
        <v>184</v>
      </c>
    </row>
    <row r="18" spans="1:10" ht="14.25" customHeight="1" x14ac:dyDescent="0.2">
      <c r="A18" s="277">
        <v>1</v>
      </c>
      <c r="B18" s="277"/>
      <c r="C18" s="277"/>
      <c r="D18" s="277"/>
      <c r="E18" s="277"/>
      <c r="F18" s="181">
        <v>2</v>
      </c>
      <c r="G18" s="181">
        <v>3</v>
      </c>
      <c r="H18" s="181">
        <v>4</v>
      </c>
      <c r="J18" s="53" t="s">
        <v>184</v>
      </c>
    </row>
    <row r="19" spans="1:10" ht="21" customHeight="1" x14ac:dyDescent="0.2">
      <c r="A19" s="259" t="s">
        <v>445</v>
      </c>
      <c r="B19" s="259"/>
      <c r="C19" s="259"/>
      <c r="D19" s="259"/>
      <c r="E19" s="259"/>
      <c r="F19" s="27"/>
      <c r="G19" s="7"/>
      <c r="H19" s="7"/>
    </row>
    <row r="20" spans="1:10" ht="28.5" customHeight="1" x14ac:dyDescent="0.2">
      <c r="A20" s="259" t="s">
        <v>446</v>
      </c>
      <c r="B20" s="259"/>
      <c r="C20" s="259"/>
      <c r="D20" s="259"/>
      <c r="E20" s="259"/>
      <c r="F20" s="27">
        <v>501</v>
      </c>
      <c r="G20" s="3">
        <f>SUM(G21:G23)</f>
        <v>0</v>
      </c>
      <c r="H20" s="3">
        <f>SUM(H21:H23)</f>
        <v>0</v>
      </c>
    </row>
    <row r="21" spans="1:10" ht="12.75" x14ac:dyDescent="0.2">
      <c r="A21" s="251" t="s">
        <v>447</v>
      </c>
      <c r="B21" s="251"/>
      <c r="C21" s="251"/>
      <c r="D21" s="251"/>
      <c r="E21" s="251"/>
      <c r="F21" s="27">
        <v>502</v>
      </c>
      <c r="G21" s="7"/>
      <c r="H21" s="7"/>
    </row>
    <row r="22" spans="1:10" ht="12.75" x14ac:dyDescent="0.2">
      <c r="A22" s="251" t="s">
        <v>448</v>
      </c>
      <c r="B22" s="251"/>
      <c r="C22" s="251"/>
      <c r="D22" s="251"/>
      <c r="E22" s="251"/>
      <c r="F22" s="27">
        <v>503</v>
      </c>
      <c r="G22" s="7"/>
      <c r="H22" s="7"/>
    </row>
    <row r="23" spans="1:10" ht="12.75" x14ac:dyDescent="0.2">
      <c r="A23" s="251" t="s">
        <v>449</v>
      </c>
      <c r="B23" s="251"/>
      <c r="C23" s="251"/>
      <c r="D23" s="251"/>
      <c r="E23" s="251"/>
      <c r="F23" s="27">
        <v>504</v>
      </c>
      <c r="G23" s="7"/>
      <c r="H23" s="7"/>
    </row>
    <row r="24" spans="1:10" ht="28.5" customHeight="1" x14ac:dyDescent="0.2">
      <c r="A24" s="259" t="s">
        <v>450</v>
      </c>
      <c r="B24" s="259"/>
      <c r="C24" s="259"/>
      <c r="D24" s="259"/>
      <c r="E24" s="259"/>
      <c r="F24" s="27">
        <v>505</v>
      </c>
      <c r="G24" s="3">
        <f>SUM(G25:G29)</f>
        <v>0</v>
      </c>
      <c r="H24" s="3">
        <f>SUM(H25:H29)</f>
        <v>0</v>
      </c>
    </row>
    <row r="25" spans="1:10" ht="12.75" x14ac:dyDescent="0.2">
      <c r="A25" s="251" t="s">
        <v>451</v>
      </c>
      <c r="B25" s="251"/>
      <c r="C25" s="251"/>
      <c r="D25" s="251"/>
      <c r="E25" s="251"/>
      <c r="F25" s="27">
        <v>506</v>
      </c>
      <c r="G25" s="7"/>
      <c r="H25" s="7"/>
    </row>
    <row r="26" spans="1:10" ht="28.5" customHeight="1" x14ac:dyDescent="0.2">
      <c r="A26" s="251" t="s">
        <v>452</v>
      </c>
      <c r="B26" s="251"/>
      <c r="C26" s="251"/>
      <c r="D26" s="251"/>
      <c r="E26" s="251"/>
      <c r="F26" s="27">
        <v>507</v>
      </c>
      <c r="G26" s="7"/>
      <c r="H26" s="7"/>
    </row>
    <row r="27" spans="1:10" ht="12.75" x14ac:dyDescent="0.2">
      <c r="A27" s="251" t="s">
        <v>453</v>
      </c>
      <c r="B27" s="251"/>
      <c r="C27" s="251"/>
      <c r="D27" s="251"/>
      <c r="E27" s="251"/>
      <c r="F27" s="27">
        <v>508</v>
      </c>
      <c r="G27" s="7"/>
      <c r="H27" s="7"/>
    </row>
    <row r="28" spans="1:10" ht="12.75" x14ac:dyDescent="0.2">
      <c r="A28" s="251" t="s">
        <v>454</v>
      </c>
      <c r="B28" s="251"/>
      <c r="C28" s="251"/>
      <c r="D28" s="251"/>
      <c r="E28" s="251"/>
      <c r="F28" s="27">
        <v>509</v>
      </c>
      <c r="G28" s="7"/>
      <c r="H28" s="7"/>
    </row>
    <row r="29" spans="1:10" ht="12.75" x14ac:dyDescent="0.2">
      <c r="A29" s="251" t="s">
        <v>455</v>
      </c>
      <c r="B29" s="251"/>
      <c r="C29" s="251"/>
      <c r="D29" s="251"/>
      <c r="E29" s="251"/>
      <c r="F29" s="27">
        <v>510</v>
      </c>
      <c r="G29" s="7"/>
      <c r="H29" s="7"/>
    </row>
    <row r="30" spans="1:10" ht="28.5" customHeight="1" x14ac:dyDescent="0.2">
      <c r="A30" s="259" t="s">
        <v>456</v>
      </c>
      <c r="B30" s="259"/>
      <c r="C30" s="259"/>
      <c r="D30" s="259"/>
      <c r="E30" s="259"/>
      <c r="F30" s="27">
        <v>511</v>
      </c>
      <c r="G30" s="3">
        <f>IF(G20-G24&lt;0,0,G20-G24)</f>
        <v>0</v>
      </c>
      <c r="H30" s="3">
        <f>IF(H20-H24&lt;0,0,H20-H24)</f>
        <v>0</v>
      </c>
    </row>
    <row r="31" spans="1:10" ht="28.5" customHeight="1" x14ac:dyDescent="0.2">
      <c r="A31" s="259" t="s">
        <v>457</v>
      </c>
      <c r="B31" s="259"/>
      <c r="C31" s="259"/>
      <c r="D31" s="259"/>
      <c r="E31" s="259"/>
      <c r="F31" s="27">
        <v>512</v>
      </c>
      <c r="G31" s="3">
        <f>IF(G24-G20&lt;0,0,G24-G20)</f>
        <v>0</v>
      </c>
      <c r="H31" s="3">
        <f>IF(H24-H20&lt;0,0,H24-H20)</f>
        <v>0</v>
      </c>
    </row>
    <row r="32" spans="1:10" ht="28.5" customHeight="1" x14ac:dyDescent="0.2">
      <c r="A32" s="259" t="s">
        <v>458</v>
      </c>
      <c r="B32" s="259"/>
      <c r="C32" s="259"/>
      <c r="D32" s="259"/>
      <c r="E32" s="259"/>
      <c r="F32" s="27"/>
      <c r="G32" s="7"/>
      <c r="H32" s="7"/>
    </row>
    <row r="33" spans="1:8" ht="28.5" customHeight="1" x14ac:dyDescent="0.2">
      <c r="A33" s="259" t="s">
        <v>459</v>
      </c>
      <c r="B33" s="259"/>
      <c r="C33" s="259"/>
      <c r="D33" s="259"/>
      <c r="E33" s="259"/>
      <c r="F33" s="27">
        <v>513</v>
      </c>
      <c r="G33" s="3">
        <f>SUM(G34:G39)</f>
        <v>0</v>
      </c>
      <c r="H33" s="3">
        <f>SUM(H34:H39)</f>
        <v>0</v>
      </c>
    </row>
    <row r="34" spans="1:8" ht="12.75" x14ac:dyDescent="0.2">
      <c r="A34" s="251" t="s">
        <v>460</v>
      </c>
      <c r="B34" s="251"/>
      <c r="C34" s="251"/>
      <c r="D34" s="251"/>
      <c r="E34" s="251"/>
      <c r="F34" s="27">
        <v>514</v>
      </c>
      <c r="G34" s="7"/>
      <c r="H34" s="7"/>
    </row>
    <row r="35" spans="1:8" ht="12.75" x14ac:dyDescent="0.2">
      <c r="A35" s="251" t="s">
        <v>461</v>
      </c>
      <c r="B35" s="251"/>
      <c r="C35" s="251"/>
      <c r="D35" s="251"/>
      <c r="E35" s="251"/>
      <c r="F35" s="27">
        <v>515</v>
      </c>
      <c r="G35" s="7"/>
      <c r="H35" s="7"/>
    </row>
    <row r="36" spans="1:8" ht="43.5" customHeight="1" x14ac:dyDescent="0.2">
      <c r="A36" s="251" t="s">
        <v>462</v>
      </c>
      <c r="B36" s="251"/>
      <c r="C36" s="251"/>
      <c r="D36" s="251"/>
      <c r="E36" s="251"/>
      <c r="F36" s="27">
        <v>516</v>
      </c>
      <c r="G36" s="7"/>
      <c r="H36" s="7"/>
    </row>
    <row r="37" spans="1:8" ht="12.75" x14ac:dyDescent="0.2">
      <c r="A37" s="251" t="s">
        <v>463</v>
      </c>
      <c r="B37" s="251"/>
      <c r="C37" s="251"/>
      <c r="D37" s="251"/>
      <c r="E37" s="251"/>
      <c r="F37" s="27">
        <v>517</v>
      </c>
      <c r="G37" s="7"/>
      <c r="H37" s="7"/>
    </row>
    <row r="38" spans="1:8" ht="12.75" x14ac:dyDescent="0.2">
      <c r="A38" s="251" t="s">
        <v>464</v>
      </c>
      <c r="B38" s="251"/>
      <c r="C38" s="251"/>
      <c r="D38" s="251"/>
      <c r="E38" s="251"/>
      <c r="F38" s="27">
        <v>518</v>
      </c>
      <c r="G38" s="7"/>
      <c r="H38" s="7"/>
    </row>
    <row r="39" spans="1:8" ht="12.75" x14ac:dyDescent="0.2">
      <c r="A39" s="251" t="s">
        <v>465</v>
      </c>
      <c r="B39" s="251"/>
      <c r="C39" s="251"/>
      <c r="D39" s="251"/>
      <c r="E39" s="251"/>
      <c r="F39" s="27">
        <v>519</v>
      </c>
      <c r="G39" s="7"/>
      <c r="H39" s="7"/>
    </row>
    <row r="40" spans="1:8" ht="28.5" customHeight="1" x14ac:dyDescent="0.2">
      <c r="A40" s="259" t="s">
        <v>466</v>
      </c>
      <c r="B40" s="259"/>
      <c r="C40" s="259"/>
      <c r="D40" s="259"/>
      <c r="E40" s="259"/>
      <c r="F40" s="27">
        <v>520</v>
      </c>
      <c r="G40" s="3">
        <f>SUM(G41:G44)</f>
        <v>0</v>
      </c>
      <c r="H40" s="3">
        <f>SUM(H41:H44)</f>
        <v>0</v>
      </c>
    </row>
    <row r="41" spans="1:8" ht="12.75" x14ac:dyDescent="0.2">
      <c r="A41" s="251" t="s">
        <v>467</v>
      </c>
      <c r="B41" s="251"/>
      <c r="C41" s="251"/>
      <c r="D41" s="251"/>
      <c r="E41" s="251"/>
      <c r="F41" s="27">
        <v>521</v>
      </c>
      <c r="G41" s="7"/>
      <c r="H41" s="7"/>
    </row>
    <row r="42" spans="1:8" ht="12.75" x14ac:dyDescent="0.2">
      <c r="A42" s="251" t="s">
        <v>468</v>
      </c>
      <c r="B42" s="251"/>
      <c r="C42" s="251"/>
      <c r="D42" s="251"/>
      <c r="E42" s="251"/>
      <c r="F42" s="27">
        <v>522</v>
      </c>
      <c r="G42" s="7"/>
      <c r="H42" s="7"/>
    </row>
    <row r="43" spans="1:8" ht="40.5" customHeight="1" x14ac:dyDescent="0.2">
      <c r="A43" s="251" t="s">
        <v>469</v>
      </c>
      <c r="B43" s="251"/>
      <c r="C43" s="251"/>
      <c r="D43" s="251"/>
      <c r="E43" s="251"/>
      <c r="F43" s="27">
        <v>523</v>
      </c>
      <c r="G43" s="7"/>
      <c r="H43" s="7"/>
    </row>
    <row r="44" spans="1:8" ht="12.75" x14ac:dyDescent="0.2">
      <c r="A44" s="251" t="s">
        <v>470</v>
      </c>
      <c r="B44" s="251"/>
      <c r="C44" s="251"/>
      <c r="D44" s="251"/>
      <c r="E44" s="251"/>
      <c r="F44" s="27">
        <v>524</v>
      </c>
      <c r="G44" s="7"/>
      <c r="H44" s="7"/>
    </row>
    <row r="45" spans="1:8" ht="28.5" customHeight="1" x14ac:dyDescent="0.2">
      <c r="A45" s="259" t="s">
        <v>471</v>
      </c>
      <c r="B45" s="259"/>
      <c r="C45" s="259"/>
      <c r="D45" s="259"/>
      <c r="E45" s="259"/>
      <c r="F45" s="27">
        <v>525</v>
      </c>
      <c r="G45" s="3">
        <f>IF(G33-G40&lt;0,0,G33-G40)</f>
        <v>0</v>
      </c>
      <c r="H45" s="3">
        <f>IF(H33-H40&lt;0,0,H33-H40)</f>
        <v>0</v>
      </c>
    </row>
    <row r="46" spans="1:8" ht="28.5" customHeight="1" x14ac:dyDescent="0.2">
      <c r="A46" s="259" t="s">
        <v>472</v>
      </c>
      <c r="B46" s="259"/>
      <c r="C46" s="259"/>
      <c r="D46" s="259"/>
      <c r="E46" s="259"/>
      <c r="F46" s="27">
        <v>526</v>
      </c>
      <c r="G46" s="3">
        <f>IF(G40-G33&lt;0,0,G40-G33)</f>
        <v>0</v>
      </c>
      <c r="H46" s="3">
        <f>IF(H40-H33&lt;0,0,H40-H33)</f>
        <v>0</v>
      </c>
    </row>
    <row r="47" spans="1:8" ht="12.75" x14ac:dyDescent="0.2">
      <c r="A47" s="259" t="s">
        <v>473</v>
      </c>
      <c r="B47" s="259"/>
      <c r="C47" s="259"/>
      <c r="D47" s="259"/>
      <c r="E47" s="259"/>
      <c r="F47" s="27"/>
      <c r="G47" s="6"/>
      <c r="H47" s="6"/>
    </row>
    <row r="48" spans="1:8" ht="28.5" customHeight="1" x14ac:dyDescent="0.2">
      <c r="A48" s="259" t="s">
        <v>474</v>
      </c>
      <c r="B48" s="259"/>
      <c r="C48" s="259"/>
      <c r="D48" s="259"/>
      <c r="E48" s="259"/>
      <c r="F48" s="27">
        <v>527</v>
      </c>
      <c r="G48" s="3">
        <f>SUM(G49:G52)</f>
        <v>0</v>
      </c>
      <c r="H48" s="3">
        <f>SUM(H49:H52)</f>
        <v>0</v>
      </c>
    </row>
    <row r="49" spans="1:8" ht="12.75" x14ac:dyDescent="0.2">
      <c r="A49" s="251" t="s">
        <v>475</v>
      </c>
      <c r="B49" s="251"/>
      <c r="C49" s="251"/>
      <c r="D49" s="251"/>
      <c r="E49" s="251"/>
      <c r="F49" s="27">
        <v>528</v>
      </c>
      <c r="G49" s="7"/>
      <c r="H49" s="7"/>
    </row>
    <row r="50" spans="1:8" ht="12.75" x14ac:dyDescent="0.2">
      <c r="A50" s="251" t="s">
        <v>476</v>
      </c>
      <c r="B50" s="251"/>
      <c r="C50" s="251"/>
      <c r="D50" s="251"/>
      <c r="E50" s="251"/>
      <c r="F50" s="27">
        <v>529</v>
      </c>
      <c r="G50" s="7"/>
      <c r="H50" s="7"/>
    </row>
    <row r="51" spans="1:8" ht="12.75" x14ac:dyDescent="0.2">
      <c r="A51" s="251" t="s">
        <v>477</v>
      </c>
      <c r="B51" s="251"/>
      <c r="C51" s="251"/>
      <c r="D51" s="251"/>
      <c r="E51" s="251"/>
      <c r="F51" s="27">
        <v>530</v>
      </c>
      <c r="G51" s="7"/>
      <c r="H51" s="7"/>
    </row>
    <row r="52" spans="1:8" ht="12.75" x14ac:dyDescent="0.2">
      <c r="A52" s="251" t="s">
        <v>478</v>
      </c>
      <c r="B52" s="251"/>
      <c r="C52" s="251"/>
      <c r="D52" s="251"/>
      <c r="E52" s="251"/>
      <c r="F52" s="27">
        <v>531</v>
      </c>
      <c r="G52" s="7"/>
      <c r="H52" s="7"/>
    </row>
    <row r="53" spans="1:8" ht="28.5" customHeight="1" x14ac:dyDescent="0.2">
      <c r="A53" s="259" t="s">
        <v>479</v>
      </c>
      <c r="B53" s="259"/>
      <c r="C53" s="259"/>
      <c r="D53" s="259"/>
      <c r="E53" s="259"/>
      <c r="F53" s="27">
        <v>532</v>
      </c>
      <c r="G53" s="3">
        <f>SUM(G54:G59)</f>
        <v>0</v>
      </c>
      <c r="H53" s="3">
        <f>SUM(H54:H59)</f>
        <v>0</v>
      </c>
    </row>
    <row r="54" spans="1:8" ht="12.75" x14ac:dyDescent="0.2">
      <c r="A54" s="251" t="s">
        <v>480</v>
      </c>
      <c r="B54" s="251"/>
      <c r="C54" s="251"/>
      <c r="D54" s="251"/>
      <c r="E54" s="251"/>
      <c r="F54" s="27">
        <v>533</v>
      </c>
      <c r="G54" s="7"/>
      <c r="H54" s="7"/>
    </row>
    <row r="55" spans="1:8" ht="12.75" x14ac:dyDescent="0.2">
      <c r="A55" s="251" t="s">
        <v>481</v>
      </c>
      <c r="B55" s="251"/>
      <c r="C55" s="251"/>
      <c r="D55" s="251"/>
      <c r="E55" s="251"/>
      <c r="F55" s="27">
        <v>534</v>
      </c>
      <c r="G55" s="7"/>
      <c r="H55" s="7"/>
    </row>
    <row r="56" spans="1:8" ht="12.75" x14ac:dyDescent="0.2">
      <c r="A56" s="251" t="s">
        <v>482</v>
      </c>
      <c r="B56" s="251"/>
      <c r="C56" s="251"/>
      <c r="D56" s="251"/>
      <c r="E56" s="251"/>
      <c r="F56" s="27">
        <v>535</v>
      </c>
      <c r="G56" s="7"/>
      <c r="H56" s="7"/>
    </row>
    <row r="57" spans="1:8" ht="12.75" x14ac:dyDescent="0.2">
      <c r="A57" s="251" t="s">
        <v>483</v>
      </c>
      <c r="B57" s="251"/>
      <c r="C57" s="251"/>
      <c r="D57" s="251"/>
      <c r="E57" s="251"/>
      <c r="F57" s="27">
        <v>536</v>
      </c>
      <c r="G57" s="7"/>
      <c r="H57" s="7"/>
    </row>
    <row r="58" spans="1:8" ht="12.75" x14ac:dyDescent="0.2">
      <c r="A58" s="251" t="s">
        <v>484</v>
      </c>
      <c r="B58" s="251"/>
      <c r="C58" s="251"/>
      <c r="D58" s="251"/>
      <c r="E58" s="251"/>
      <c r="F58" s="27">
        <v>537</v>
      </c>
      <c r="G58" s="7"/>
      <c r="H58" s="7"/>
    </row>
    <row r="59" spans="1:8" ht="12.75" x14ac:dyDescent="0.2">
      <c r="A59" s="251" t="s">
        <v>485</v>
      </c>
      <c r="B59" s="251"/>
      <c r="C59" s="251"/>
      <c r="D59" s="251"/>
      <c r="E59" s="251"/>
      <c r="F59" s="27">
        <v>538</v>
      </c>
      <c r="G59" s="7"/>
      <c r="H59" s="7"/>
    </row>
    <row r="60" spans="1:8" ht="28.5" customHeight="1" x14ac:dyDescent="0.2">
      <c r="A60" s="259" t="s">
        <v>486</v>
      </c>
      <c r="B60" s="259"/>
      <c r="C60" s="259"/>
      <c r="D60" s="259"/>
      <c r="E60" s="259"/>
      <c r="F60" s="27">
        <v>539</v>
      </c>
      <c r="G60" s="3">
        <f>IF(G48-G53&lt;0,0,G48-G53)</f>
        <v>0</v>
      </c>
      <c r="H60" s="3">
        <f>IF(H48-H53&lt;0,0,H48-H53)</f>
        <v>0</v>
      </c>
    </row>
    <row r="61" spans="1:8" ht="28.5" customHeight="1" x14ac:dyDescent="0.2">
      <c r="A61" s="259" t="s">
        <v>487</v>
      </c>
      <c r="B61" s="259"/>
      <c r="C61" s="259"/>
      <c r="D61" s="259"/>
      <c r="E61" s="259"/>
      <c r="F61" s="27">
        <v>540</v>
      </c>
      <c r="G61" s="3">
        <f>IF(G53-G48&lt;0,0,G53-G48)</f>
        <v>0</v>
      </c>
      <c r="H61" s="3">
        <f>IF(H53-H48&lt;0,0,H53-H48)</f>
        <v>0</v>
      </c>
    </row>
    <row r="62" spans="1:8" ht="28.5" customHeight="1" x14ac:dyDescent="0.2">
      <c r="A62" s="259" t="s">
        <v>488</v>
      </c>
      <c r="B62" s="259"/>
      <c r="C62" s="259"/>
      <c r="D62" s="259"/>
      <c r="E62" s="259"/>
      <c r="F62" s="27">
        <v>541</v>
      </c>
      <c r="G62" s="3">
        <f>G20+G33+G48</f>
        <v>0</v>
      </c>
      <c r="H62" s="3">
        <f>H20+H33+H48</f>
        <v>0</v>
      </c>
    </row>
    <row r="63" spans="1:8" ht="28.5" customHeight="1" x14ac:dyDescent="0.2">
      <c r="A63" s="259" t="s">
        <v>489</v>
      </c>
      <c r="B63" s="259"/>
      <c r="C63" s="259"/>
      <c r="D63" s="259"/>
      <c r="E63" s="259"/>
      <c r="F63" s="27">
        <v>542</v>
      </c>
      <c r="G63" s="3">
        <f>G24+G40+G53</f>
        <v>0</v>
      </c>
      <c r="H63" s="3">
        <f>H24+H40+H53</f>
        <v>0</v>
      </c>
    </row>
    <row r="64" spans="1:8" ht="28.5" customHeight="1" x14ac:dyDescent="0.2">
      <c r="A64" s="259" t="s">
        <v>490</v>
      </c>
      <c r="B64" s="259"/>
      <c r="C64" s="259"/>
      <c r="D64" s="259"/>
      <c r="E64" s="259"/>
      <c r="F64" s="27">
        <v>543</v>
      </c>
      <c r="G64" s="3">
        <f>IF(G62-G63&lt;0,0,G62-G63)</f>
        <v>0</v>
      </c>
      <c r="H64" s="3">
        <f>IF(H62-H63&lt;0,0,H62-H63)</f>
        <v>0</v>
      </c>
    </row>
    <row r="65" spans="1:8" ht="28.5" customHeight="1" x14ac:dyDescent="0.2">
      <c r="A65" s="259" t="s">
        <v>491</v>
      </c>
      <c r="B65" s="259"/>
      <c r="C65" s="259"/>
      <c r="D65" s="259"/>
      <c r="E65" s="259"/>
      <c r="F65" s="27">
        <v>544</v>
      </c>
      <c r="G65" s="3">
        <f>IF(G63-G62&lt;0,0,G63-G62)</f>
        <v>0</v>
      </c>
      <c r="H65" s="3">
        <f>IF(H63-H62&lt;0,0,H63-H62)</f>
        <v>0</v>
      </c>
    </row>
    <row r="66" spans="1:8" ht="28.5" customHeight="1" x14ac:dyDescent="0.2">
      <c r="A66" s="259" t="s">
        <v>492</v>
      </c>
      <c r="B66" s="259"/>
      <c r="C66" s="259"/>
      <c r="D66" s="259"/>
      <c r="E66" s="259"/>
      <c r="F66" s="27">
        <v>545</v>
      </c>
      <c r="G66" s="6"/>
      <c r="H66" s="6"/>
    </row>
    <row r="67" spans="1:8" ht="28.5" customHeight="1" x14ac:dyDescent="0.2">
      <c r="A67" s="259" t="s">
        <v>493</v>
      </c>
      <c r="B67" s="259"/>
      <c r="C67" s="259"/>
      <c r="D67" s="259"/>
      <c r="E67" s="259"/>
      <c r="F67" s="27">
        <v>546</v>
      </c>
      <c r="G67" s="6"/>
      <c r="H67" s="6"/>
    </row>
    <row r="68" spans="1:8" ht="28.5" customHeight="1" x14ac:dyDescent="0.2">
      <c r="A68" s="259" t="s">
        <v>494</v>
      </c>
      <c r="B68" s="259"/>
      <c r="C68" s="259"/>
      <c r="D68" s="259"/>
      <c r="E68" s="259"/>
      <c r="F68" s="27">
        <v>547</v>
      </c>
      <c r="G68" s="6"/>
      <c r="H68" s="6"/>
    </row>
    <row r="69" spans="1:8" ht="28.5" customHeight="1" x14ac:dyDescent="0.2">
      <c r="A69" s="259" t="s">
        <v>495</v>
      </c>
      <c r="B69" s="259"/>
      <c r="C69" s="259"/>
      <c r="D69" s="259"/>
      <c r="E69" s="259"/>
      <c r="F69" s="27">
        <v>548</v>
      </c>
      <c r="G69" s="3">
        <f>G66+G64-G65+G67-G68</f>
        <v>0</v>
      </c>
      <c r="H69" s="3">
        <f>H66+H64-H65+H67-H68</f>
        <v>0</v>
      </c>
    </row>
    <row r="70" spans="1:8" ht="28.5" customHeight="1" x14ac:dyDescent="0.2"/>
  </sheetData>
  <sheetProtection formatColumns="0" formatRows="0"/>
  <mergeCells count="58">
    <mergeCell ref="A54:E54"/>
    <mergeCell ref="A49:E49"/>
    <mergeCell ref="A50:E50"/>
    <mergeCell ref="A51:E51"/>
    <mergeCell ref="A52:E52"/>
    <mergeCell ref="A53:E53"/>
    <mergeCell ref="A36:E36"/>
    <mergeCell ref="A67:E67"/>
    <mergeCell ref="A68:E68"/>
    <mergeCell ref="A69:E69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31:E31"/>
    <mergeCell ref="A32:E32"/>
    <mergeCell ref="A33:E33"/>
    <mergeCell ref="A34:E34"/>
    <mergeCell ref="A35:E35"/>
    <mergeCell ref="A48:E48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29:E29"/>
    <mergeCell ref="A30:E30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18:E18"/>
    <mergeCell ref="C15:F15"/>
    <mergeCell ref="A13:I13"/>
    <mergeCell ref="A14:I14"/>
    <mergeCell ref="A16:E17"/>
    <mergeCell ref="F16:F17"/>
    <mergeCell ref="G16:H16"/>
  </mergeCells>
  <dataValidations count="7">
    <dataValidation type="date" operator="greaterThanOrEqual" allowBlank="1" showInputMessage="1" showErrorMessage="1" sqref="C16:H16 C21:H21 C4:G4">
      <formula1>40179</formula1>
    </dataValidation>
    <dataValidation type="decimal" operator="greaterThanOrEqual" allowBlank="1" showInputMessage="1" showErrorMessage="1" sqref="G31:H1048576">
      <formula1>0</formula1>
    </dataValidation>
    <dataValidation type="textLength" operator="lessThanOrEqual" allowBlank="1" showInputMessage="1" showErrorMessage="1" sqref="C22:H22 C9:H9 C8">
      <formula1>100</formula1>
    </dataValidation>
    <dataValidation type="textLength" operator="lessThanOrEqual" allowBlank="1" showInputMessage="1" showErrorMessage="1" sqref="C18:H19 C6:H7">
      <formula1>50</formula1>
    </dataValidation>
    <dataValidation type="whole" operator="greaterThanOrEqual" allowBlank="1" showInputMessage="1" showErrorMessage="1" sqref="C17:H17 C5:H5">
      <formula1>0</formula1>
    </dataValidation>
    <dataValidation type="textLength" operator="lessThanOrEqual" allowBlank="1" showInputMessage="1" showErrorMessage="1" sqref="C3:H3 H15">
      <formula1>20</formula1>
    </dataValidation>
    <dataValidation type="textLength" operator="lessThanOrEqual" allowBlank="1" showInputMessage="1" showErrorMessage="1" sqref="C14:H14 C23:H23 C20:H20 C2:H2 C10:H10">
      <formula1>200</formula1>
    </dataValidation>
  </dataValidations>
  <printOptions horizontalCentered="1"/>
  <pageMargins left="0.35433070866141736" right="0.23622047244094491" top="0.49" bottom="0.4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8"/>
  <sheetViews>
    <sheetView showGridLines="0" workbookViewId="0">
      <selection activeCell="B39" sqref="B39"/>
    </sheetView>
  </sheetViews>
  <sheetFormatPr defaultRowHeight="12.75" x14ac:dyDescent="0.2"/>
  <cols>
    <col min="1" max="1" width="3.7109375" style="71" customWidth="1"/>
    <col min="2" max="2" width="37.85546875" style="71" customWidth="1"/>
    <col min="3" max="3" width="18.7109375" style="71" customWidth="1"/>
    <col min="4" max="4" width="13.140625" style="71" customWidth="1"/>
    <col min="5" max="5" width="11.7109375" style="71" customWidth="1"/>
    <col min="6" max="16384" width="9.140625" style="71"/>
  </cols>
  <sheetData>
    <row r="1" spans="1:5" x14ac:dyDescent="0.2">
      <c r="D1" s="65" t="s">
        <v>198</v>
      </c>
      <c r="E1" s="71" t="s">
        <v>550</v>
      </c>
    </row>
    <row r="3" spans="1:5" x14ac:dyDescent="0.2">
      <c r="A3" s="46" t="s">
        <v>530</v>
      </c>
      <c r="C3" s="73"/>
      <c r="D3" s="73"/>
      <c r="E3" s="73"/>
    </row>
    <row r="4" spans="1:5" x14ac:dyDescent="0.2">
      <c r="A4" s="47" t="s">
        <v>542</v>
      </c>
      <c r="C4" s="73"/>
      <c r="D4" s="73"/>
      <c r="E4" s="73"/>
    </row>
    <row r="5" spans="1:5" x14ac:dyDescent="0.2">
      <c r="A5" s="47" t="s">
        <v>197</v>
      </c>
      <c r="C5" s="73"/>
      <c r="D5" s="73"/>
      <c r="E5" s="73"/>
    </row>
    <row r="6" spans="1:5" x14ac:dyDescent="0.2">
      <c r="A6" s="46" t="s">
        <v>528</v>
      </c>
      <c r="C6" s="73"/>
      <c r="D6" s="73"/>
      <c r="E6" s="73"/>
    </row>
    <row r="7" spans="1:5" x14ac:dyDescent="0.2">
      <c r="A7" s="47" t="s">
        <v>196</v>
      </c>
      <c r="C7" s="73"/>
      <c r="D7" s="73"/>
      <c r="E7" s="73"/>
    </row>
    <row r="8" spans="1:5" x14ac:dyDescent="0.2">
      <c r="A8" s="46" t="s">
        <v>532</v>
      </c>
      <c r="C8" s="73"/>
      <c r="D8" s="73"/>
      <c r="E8" s="73"/>
    </row>
    <row r="9" spans="1:5" x14ac:dyDescent="0.2">
      <c r="A9" s="47" t="s">
        <v>529</v>
      </c>
      <c r="C9" s="73"/>
      <c r="D9" s="73"/>
      <c r="E9" s="73"/>
    </row>
    <row r="10" spans="1:5" x14ac:dyDescent="0.2">
      <c r="A10" s="47" t="s">
        <v>534</v>
      </c>
      <c r="C10" s="73"/>
      <c r="D10" s="73"/>
      <c r="E10" s="73"/>
    </row>
    <row r="11" spans="1:5" x14ac:dyDescent="0.2">
      <c r="A11" s="47" t="s">
        <v>533</v>
      </c>
      <c r="C11" s="73"/>
      <c r="D11" s="73"/>
      <c r="E11" s="73"/>
    </row>
    <row r="13" spans="1:5" ht="23.25" customHeight="1" x14ac:dyDescent="0.2">
      <c r="A13" s="290" t="s">
        <v>592</v>
      </c>
      <c r="B13" s="290"/>
      <c r="C13" s="290"/>
      <c r="D13" s="290"/>
      <c r="E13" s="290"/>
    </row>
    <row r="15" spans="1:5" ht="38.25" x14ac:dyDescent="0.2">
      <c r="A15" s="74" t="s">
        <v>595</v>
      </c>
      <c r="B15" s="75" t="s">
        <v>549</v>
      </c>
      <c r="C15" s="76" t="s">
        <v>548</v>
      </c>
      <c r="D15" s="76" t="s">
        <v>584</v>
      </c>
      <c r="E15" s="76" t="s">
        <v>547</v>
      </c>
    </row>
    <row r="16" spans="1:5" ht="51" x14ac:dyDescent="0.2">
      <c r="A16" s="106" t="s">
        <v>546</v>
      </c>
      <c r="B16" s="107" t="s">
        <v>582</v>
      </c>
      <c r="C16" s="288" t="s">
        <v>583</v>
      </c>
      <c r="D16" s="109"/>
      <c r="E16" s="109"/>
    </row>
    <row r="17" spans="1:5" x14ac:dyDescent="0.2">
      <c r="A17" s="106" t="s">
        <v>551</v>
      </c>
      <c r="B17" s="108" t="s">
        <v>545</v>
      </c>
      <c r="C17" s="289"/>
      <c r="D17" s="109"/>
      <c r="E17" s="109"/>
    </row>
    <row r="18" spans="1:5" ht="22.5" customHeight="1" x14ac:dyDescent="0.2">
      <c r="A18" s="138"/>
      <c r="B18" s="139" t="s">
        <v>563</v>
      </c>
      <c r="C18" s="140"/>
      <c r="D18" s="138"/>
      <c r="E18" s="138"/>
    </row>
  </sheetData>
  <mergeCells count="2">
    <mergeCell ref="C16:C17"/>
    <mergeCell ref="A13:E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6"/>
  <sheetViews>
    <sheetView showGridLines="0" workbookViewId="0">
      <selection activeCell="A25" sqref="A25:K25"/>
    </sheetView>
  </sheetViews>
  <sheetFormatPr defaultRowHeight="12.75" x14ac:dyDescent="0.2"/>
  <cols>
    <col min="1" max="1" width="4.140625" style="71" customWidth="1"/>
    <col min="2" max="2" width="12.28515625" style="71" customWidth="1"/>
    <col min="3" max="3" width="16.28515625" style="71" customWidth="1"/>
    <col min="4" max="4" width="9.140625" style="71" customWidth="1"/>
    <col min="5" max="5" width="4.42578125" style="71" bestFit="1" customWidth="1"/>
    <col min="6" max="6" width="10.140625" style="144" bestFit="1" customWidth="1"/>
    <col min="7" max="7" width="9.5703125" style="144" bestFit="1" customWidth="1"/>
    <col min="8" max="8" width="6.42578125" style="144" bestFit="1" customWidth="1"/>
    <col min="9" max="9" width="10.85546875" style="145" bestFit="1" customWidth="1"/>
    <col min="10" max="10" width="10.5703125" style="144" customWidth="1"/>
    <col min="11" max="11" width="12.7109375" style="144" customWidth="1"/>
    <col min="12" max="12" width="16" style="144" customWidth="1"/>
    <col min="13" max="16384" width="9.140625" style="71"/>
  </cols>
  <sheetData>
    <row r="1" spans="1:12" x14ac:dyDescent="0.2">
      <c r="B1" s="141"/>
      <c r="C1" s="141"/>
      <c r="D1" s="141"/>
      <c r="E1" s="141"/>
      <c r="F1" s="142"/>
      <c r="G1" s="143"/>
      <c r="K1" s="65" t="s">
        <v>590</v>
      </c>
      <c r="L1" s="66" t="s">
        <v>562</v>
      </c>
    </row>
    <row r="2" spans="1:12" x14ac:dyDescent="0.2">
      <c r="A2" s="46" t="s">
        <v>530</v>
      </c>
      <c r="D2" s="207"/>
      <c r="E2" s="207"/>
      <c r="F2" s="208"/>
      <c r="G2" s="209" t="s">
        <v>561</v>
      </c>
      <c r="H2" s="294" t="s">
        <v>561</v>
      </c>
      <c r="I2" s="294"/>
      <c r="J2" s="294"/>
      <c r="K2" s="210"/>
      <c r="L2" s="206"/>
    </row>
    <row r="3" spans="1:12" x14ac:dyDescent="0.2">
      <c r="A3" s="47" t="s">
        <v>542</v>
      </c>
      <c r="D3" s="73"/>
      <c r="E3" s="73"/>
      <c r="F3" s="51"/>
      <c r="G3" s="211"/>
      <c r="H3" s="292"/>
      <c r="I3" s="292"/>
      <c r="J3" s="292"/>
      <c r="K3" s="199"/>
      <c r="L3" s="206"/>
    </row>
    <row r="4" spans="1:12" x14ac:dyDescent="0.2">
      <c r="A4" s="47" t="s">
        <v>197</v>
      </c>
      <c r="D4" s="73"/>
      <c r="E4" s="73"/>
      <c r="F4" s="52"/>
      <c r="G4" s="150"/>
      <c r="H4" s="150"/>
      <c r="I4" s="151"/>
      <c r="J4" s="150"/>
      <c r="K4" s="150"/>
      <c r="L4" s="206"/>
    </row>
    <row r="5" spans="1:12" x14ac:dyDescent="0.2">
      <c r="A5" s="46" t="s">
        <v>528</v>
      </c>
      <c r="D5" s="73"/>
      <c r="E5" s="73"/>
      <c r="F5" s="51"/>
      <c r="G5" s="150"/>
      <c r="H5" s="292"/>
      <c r="I5" s="292"/>
      <c r="J5" s="292"/>
      <c r="K5" s="199"/>
      <c r="L5" s="206"/>
    </row>
    <row r="6" spans="1:12" x14ac:dyDescent="0.2">
      <c r="A6" s="47" t="s">
        <v>196</v>
      </c>
      <c r="D6" s="73"/>
      <c r="E6" s="73"/>
      <c r="F6" s="52"/>
      <c r="G6" s="150" t="s">
        <v>561</v>
      </c>
      <c r="H6" s="292" t="s">
        <v>561</v>
      </c>
      <c r="I6" s="292"/>
      <c r="J6" s="292"/>
      <c r="K6" s="199"/>
      <c r="L6" s="206"/>
    </row>
    <row r="7" spans="1:12" x14ac:dyDescent="0.2">
      <c r="A7" s="46" t="s">
        <v>532</v>
      </c>
      <c r="D7" s="73"/>
      <c r="E7" s="73"/>
      <c r="F7" s="52"/>
      <c r="G7" s="212"/>
      <c r="H7" s="295"/>
      <c r="I7" s="295"/>
      <c r="J7" s="295"/>
      <c r="K7" s="201"/>
      <c r="L7" s="206"/>
    </row>
    <row r="8" spans="1:12" x14ac:dyDescent="0.2">
      <c r="A8" s="47" t="s">
        <v>529</v>
      </c>
      <c r="D8" s="73"/>
      <c r="E8" s="73"/>
      <c r="F8" s="52"/>
      <c r="G8" s="211"/>
      <c r="H8" s="292" t="s">
        <v>561</v>
      </c>
      <c r="I8" s="292"/>
      <c r="J8" s="292"/>
      <c r="K8" s="199"/>
      <c r="L8" s="206"/>
    </row>
    <row r="9" spans="1:12" x14ac:dyDescent="0.2">
      <c r="A9" s="47" t="s">
        <v>534</v>
      </c>
      <c r="D9" s="73"/>
      <c r="E9" s="73"/>
      <c r="F9" s="51"/>
      <c r="G9" s="211"/>
      <c r="H9" s="150"/>
      <c r="I9" s="151"/>
      <c r="J9" s="150"/>
      <c r="K9" s="150"/>
      <c r="L9" s="206"/>
    </row>
    <row r="10" spans="1:12" x14ac:dyDescent="0.2">
      <c r="A10" s="47" t="s">
        <v>533</v>
      </c>
      <c r="D10" s="73"/>
      <c r="E10" s="73"/>
      <c r="F10" s="52"/>
      <c r="G10" s="150" t="s">
        <v>561</v>
      </c>
      <c r="H10" s="150" t="s">
        <v>561</v>
      </c>
      <c r="I10" s="293"/>
      <c r="J10" s="293"/>
      <c r="K10" s="200"/>
      <c r="L10" s="206"/>
    </row>
    <row r="11" spans="1:12" x14ac:dyDescent="0.2">
      <c r="B11" s="152"/>
      <c r="C11" s="152"/>
      <c r="D11" s="152"/>
      <c r="E11" s="152"/>
      <c r="F11" s="147"/>
      <c r="G11" s="146"/>
      <c r="H11" s="146"/>
      <c r="I11" s="153"/>
      <c r="J11" s="147"/>
      <c r="K11" s="147"/>
    </row>
    <row r="12" spans="1:12" ht="42.75" customHeight="1" x14ac:dyDescent="0.2">
      <c r="A12" s="296" t="s">
        <v>560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</row>
    <row r="13" spans="1:12" x14ac:dyDescent="0.2">
      <c r="B13" s="291"/>
      <c r="C13" s="291"/>
      <c r="D13" s="291"/>
      <c r="E13" s="291"/>
      <c r="F13" s="290"/>
      <c r="G13" s="290"/>
      <c r="H13" s="290"/>
      <c r="I13" s="290"/>
      <c r="J13" s="290"/>
      <c r="K13" s="290"/>
      <c r="L13" s="290"/>
    </row>
    <row r="14" spans="1:12" ht="63.75" x14ac:dyDescent="0.2">
      <c r="A14" s="170" t="s">
        <v>595</v>
      </c>
      <c r="B14" s="171" t="s">
        <v>549</v>
      </c>
      <c r="C14" s="172" t="s">
        <v>559</v>
      </c>
      <c r="D14" s="172" t="s">
        <v>558</v>
      </c>
      <c r="E14" s="172" t="s">
        <v>557</v>
      </c>
      <c r="F14" s="172" t="s">
        <v>593</v>
      </c>
      <c r="G14" s="172" t="s">
        <v>596</v>
      </c>
      <c r="H14" s="172" t="s">
        <v>556</v>
      </c>
      <c r="I14" s="172" t="s">
        <v>555</v>
      </c>
      <c r="J14" s="172" t="s">
        <v>554</v>
      </c>
      <c r="K14" s="172" t="s">
        <v>594</v>
      </c>
      <c r="L14" s="172" t="s">
        <v>553</v>
      </c>
    </row>
    <row r="15" spans="1:12" ht="16.5" customHeight="1" x14ac:dyDescent="0.2">
      <c r="A15" s="75">
        <v>1</v>
      </c>
      <c r="B15" s="165">
        <v>2</v>
      </c>
      <c r="C15" s="75">
        <v>3</v>
      </c>
      <c r="D15" s="165">
        <v>4</v>
      </c>
      <c r="E15" s="75">
        <v>5</v>
      </c>
      <c r="F15" s="165">
        <v>6</v>
      </c>
      <c r="G15" s="75">
        <v>7</v>
      </c>
      <c r="H15" s="75">
        <v>8</v>
      </c>
      <c r="I15" s="75" t="s">
        <v>552</v>
      </c>
      <c r="J15" s="75">
        <v>10</v>
      </c>
      <c r="K15" s="165">
        <v>11</v>
      </c>
      <c r="L15" s="165">
        <v>12</v>
      </c>
    </row>
    <row r="16" spans="1:12" x14ac:dyDescent="0.2">
      <c r="A16" s="106"/>
      <c r="B16" s="167" t="s">
        <v>563</v>
      </c>
      <c r="C16" s="107"/>
      <c r="D16" s="107"/>
      <c r="E16" s="107"/>
      <c r="F16" s="154"/>
      <c r="G16" s="154"/>
      <c r="H16" s="154"/>
      <c r="I16" s="155"/>
      <c r="J16" s="154"/>
      <c r="K16" s="154"/>
      <c r="L16" s="154"/>
    </row>
    <row r="17" spans="1:12" x14ac:dyDescent="0.2">
      <c r="A17" s="106"/>
      <c r="B17" s="107"/>
      <c r="C17" s="107"/>
      <c r="D17" s="107"/>
      <c r="E17" s="107"/>
      <c r="F17" s="154"/>
      <c r="G17" s="154"/>
      <c r="H17" s="154"/>
      <c r="I17" s="155"/>
      <c r="J17" s="154"/>
      <c r="K17" s="154"/>
      <c r="L17" s="154"/>
    </row>
    <row r="18" spans="1:12" x14ac:dyDescent="0.2">
      <c r="A18" s="106"/>
      <c r="B18" s="107"/>
      <c r="C18" s="107"/>
      <c r="D18" s="107"/>
      <c r="E18" s="107"/>
      <c r="F18" s="154"/>
      <c r="G18" s="154"/>
      <c r="H18" s="154"/>
      <c r="I18" s="155"/>
      <c r="J18" s="154"/>
      <c r="K18" s="154"/>
      <c r="L18" s="154"/>
    </row>
    <row r="19" spans="1:12" x14ac:dyDescent="0.2">
      <c r="A19" s="106"/>
      <c r="B19" s="107"/>
      <c r="C19" s="107"/>
      <c r="D19" s="107"/>
      <c r="E19" s="107"/>
      <c r="F19" s="154"/>
      <c r="G19" s="154"/>
      <c r="H19" s="154"/>
      <c r="I19" s="155"/>
      <c r="J19" s="154"/>
      <c r="K19" s="154"/>
      <c r="L19" s="154"/>
    </row>
    <row r="20" spans="1:12" x14ac:dyDescent="0.2">
      <c r="A20" s="106"/>
      <c r="B20" s="107"/>
      <c r="C20" s="107"/>
      <c r="D20" s="107"/>
      <c r="E20" s="107"/>
      <c r="F20" s="154"/>
      <c r="G20" s="154"/>
      <c r="H20" s="154"/>
      <c r="I20" s="155"/>
      <c r="J20" s="154"/>
      <c r="K20" s="154"/>
      <c r="L20" s="154"/>
    </row>
    <row r="21" spans="1:12" x14ac:dyDescent="0.2">
      <c r="A21" s="106"/>
      <c r="B21" s="107"/>
      <c r="C21" s="107"/>
      <c r="D21" s="107"/>
      <c r="E21" s="107"/>
      <c r="F21" s="154"/>
      <c r="G21" s="154"/>
      <c r="H21" s="154"/>
      <c r="I21" s="155"/>
      <c r="J21" s="154"/>
      <c r="K21" s="154"/>
      <c r="L21" s="154"/>
    </row>
    <row r="22" spans="1:12" x14ac:dyDescent="0.2">
      <c r="A22" s="106"/>
      <c r="B22" s="107"/>
      <c r="C22" s="107"/>
      <c r="D22" s="107"/>
      <c r="E22" s="107"/>
      <c r="F22" s="154"/>
      <c r="G22" s="154"/>
      <c r="H22" s="154"/>
      <c r="I22" s="155"/>
      <c r="J22" s="154"/>
      <c r="K22" s="154"/>
      <c r="L22" s="154"/>
    </row>
    <row r="23" spans="1:12" x14ac:dyDescent="0.2">
      <c r="A23" s="106"/>
      <c r="B23" s="107"/>
      <c r="C23" s="107"/>
      <c r="D23" s="107"/>
      <c r="E23" s="107"/>
      <c r="F23" s="154"/>
      <c r="G23" s="154"/>
      <c r="H23" s="154"/>
      <c r="I23" s="155"/>
      <c r="J23" s="154"/>
      <c r="K23" s="154"/>
      <c r="L23" s="154"/>
    </row>
    <row r="24" spans="1:12" x14ac:dyDescent="0.2">
      <c r="A24" s="106"/>
      <c r="B24" s="107"/>
      <c r="C24" s="107"/>
      <c r="D24" s="107"/>
      <c r="E24" s="107"/>
      <c r="F24" s="154"/>
      <c r="G24" s="154"/>
      <c r="H24" s="154"/>
      <c r="I24" s="155"/>
      <c r="J24" s="154"/>
      <c r="K24" s="154"/>
      <c r="L24" s="154"/>
    </row>
    <row r="25" spans="1:12" x14ac:dyDescent="0.2">
      <c r="A25" s="106"/>
      <c r="B25" s="107"/>
      <c r="C25" s="107"/>
      <c r="D25" s="107"/>
      <c r="E25" s="107"/>
      <c r="F25" s="154"/>
      <c r="G25" s="154"/>
      <c r="H25" s="154"/>
      <c r="I25" s="155"/>
      <c r="J25" s="154"/>
      <c r="K25" s="154"/>
      <c r="L25" s="154"/>
    </row>
    <row r="26" spans="1:12" x14ac:dyDescent="0.2">
      <c r="A26" s="106"/>
      <c r="B26" s="107"/>
      <c r="C26" s="107"/>
      <c r="D26" s="107"/>
      <c r="E26" s="107"/>
      <c r="F26" s="154"/>
      <c r="G26" s="154"/>
      <c r="H26" s="154"/>
      <c r="I26" s="155"/>
      <c r="J26" s="154"/>
      <c r="K26" s="154"/>
      <c r="L26" s="154"/>
    </row>
  </sheetData>
  <mergeCells count="9">
    <mergeCell ref="B13:L13"/>
    <mergeCell ref="H8:J8"/>
    <mergeCell ref="I10:J10"/>
    <mergeCell ref="H2:J2"/>
    <mergeCell ref="H3:J3"/>
    <mergeCell ref="H5:J5"/>
    <mergeCell ref="H6:J6"/>
    <mergeCell ref="H7:J7"/>
    <mergeCell ref="A12:L12"/>
  </mergeCells>
  <dataValidations count="1">
    <dataValidation type="date" operator="greaterThan" allowBlank="1" showInputMessage="1" showErrorMessage="1" sqref="G7:H7">
      <formula1>32874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8"/>
  <sheetViews>
    <sheetView showGridLines="0" workbookViewId="0">
      <selection activeCell="A25" sqref="A25:K25"/>
    </sheetView>
  </sheetViews>
  <sheetFormatPr defaultRowHeight="12.75" x14ac:dyDescent="0.2"/>
  <cols>
    <col min="1" max="1" width="4.7109375" style="67" customWidth="1"/>
    <col min="2" max="2" width="24" style="67" customWidth="1"/>
    <col min="3" max="3" width="11.140625" style="67" customWidth="1"/>
    <col min="4" max="4" width="9.7109375" style="67" customWidth="1"/>
    <col min="5" max="5" width="7.7109375" style="67" bestFit="1" customWidth="1"/>
    <col min="6" max="6" width="16" style="67" customWidth="1"/>
    <col min="7" max="7" width="11.85546875" style="67" customWidth="1"/>
    <col min="8" max="8" width="13" style="67" customWidth="1"/>
    <col min="9" max="9" width="14.28515625" style="67" customWidth="1"/>
    <col min="10" max="10" width="17.42578125" style="67" customWidth="1"/>
    <col min="11" max="241" width="9.140625" style="67"/>
    <col min="242" max="242" width="7.85546875" style="67" customWidth="1"/>
    <col min="243" max="243" width="20.5703125" style="67" customWidth="1"/>
    <col min="244" max="244" width="16.28515625" style="67" customWidth="1"/>
    <col min="245" max="245" width="10" style="67" customWidth="1"/>
    <col min="246" max="246" width="8.42578125" style="67" customWidth="1"/>
    <col min="247" max="247" width="12.5703125" style="67" customWidth="1"/>
    <col min="248" max="248" width="12.42578125" style="67" customWidth="1"/>
    <col min="249" max="497" width="9.140625" style="67"/>
    <col min="498" max="498" width="7.85546875" style="67" customWidth="1"/>
    <col min="499" max="499" width="20.5703125" style="67" customWidth="1"/>
    <col min="500" max="500" width="16.28515625" style="67" customWidth="1"/>
    <col min="501" max="501" width="10" style="67" customWidth="1"/>
    <col min="502" max="502" width="8.42578125" style="67" customWidth="1"/>
    <col min="503" max="503" width="12.5703125" style="67" customWidth="1"/>
    <col min="504" max="504" width="12.42578125" style="67" customWidth="1"/>
    <col min="505" max="753" width="9.140625" style="67"/>
    <col min="754" max="754" width="7.85546875" style="67" customWidth="1"/>
    <col min="755" max="755" width="20.5703125" style="67" customWidth="1"/>
    <col min="756" max="756" width="16.28515625" style="67" customWidth="1"/>
    <col min="757" max="757" width="10" style="67" customWidth="1"/>
    <col min="758" max="758" width="8.42578125" style="67" customWidth="1"/>
    <col min="759" max="759" width="12.5703125" style="67" customWidth="1"/>
    <col min="760" max="760" width="12.42578125" style="67" customWidth="1"/>
    <col min="761" max="1009" width="9.140625" style="67"/>
    <col min="1010" max="1010" width="7.85546875" style="67" customWidth="1"/>
    <col min="1011" max="1011" width="20.5703125" style="67" customWidth="1"/>
    <col min="1012" max="1012" width="16.28515625" style="67" customWidth="1"/>
    <col min="1013" max="1013" width="10" style="67" customWidth="1"/>
    <col min="1014" max="1014" width="8.42578125" style="67" customWidth="1"/>
    <col min="1015" max="1015" width="12.5703125" style="67" customWidth="1"/>
    <col min="1016" max="1016" width="12.42578125" style="67" customWidth="1"/>
    <col min="1017" max="1265" width="9.140625" style="67"/>
    <col min="1266" max="1266" width="7.85546875" style="67" customWidth="1"/>
    <col min="1267" max="1267" width="20.5703125" style="67" customWidth="1"/>
    <col min="1268" max="1268" width="16.28515625" style="67" customWidth="1"/>
    <col min="1269" max="1269" width="10" style="67" customWidth="1"/>
    <col min="1270" max="1270" width="8.42578125" style="67" customWidth="1"/>
    <col min="1271" max="1271" width="12.5703125" style="67" customWidth="1"/>
    <col min="1272" max="1272" width="12.42578125" style="67" customWidth="1"/>
    <col min="1273" max="1521" width="9.140625" style="67"/>
    <col min="1522" max="1522" width="7.85546875" style="67" customWidth="1"/>
    <col min="1523" max="1523" width="20.5703125" style="67" customWidth="1"/>
    <col min="1524" max="1524" width="16.28515625" style="67" customWidth="1"/>
    <col min="1525" max="1525" width="10" style="67" customWidth="1"/>
    <col min="1526" max="1526" width="8.42578125" style="67" customWidth="1"/>
    <col min="1527" max="1527" width="12.5703125" style="67" customWidth="1"/>
    <col min="1528" max="1528" width="12.42578125" style="67" customWidth="1"/>
    <col min="1529" max="1777" width="9.140625" style="67"/>
    <col min="1778" max="1778" width="7.85546875" style="67" customWidth="1"/>
    <col min="1779" max="1779" width="20.5703125" style="67" customWidth="1"/>
    <col min="1780" max="1780" width="16.28515625" style="67" customWidth="1"/>
    <col min="1781" max="1781" width="10" style="67" customWidth="1"/>
    <col min="1782" max="1782" width="8.42578125" style="67" customWidth="1"/>
    <col min="1783" max="1783" width="12.5703125" style="67" customWidth="1"/>
    <col min="1784" max="1784" width="12.42578125" style="67" customWidth="1"/>
    <col min="1785" max="2033" width="9.140625" style="67"/>
    <col min="2034" max="2034" width="7.85546875" style="67" customWidth="1"/>
    <col min="2035" max="2035" width="20.5703125" style="67" customWidth="1"/>
    <col min="2036" max="2036" width="16.28515625" style="67" customWidth="1"/>
    <col min="2037" max="2037" width="10" style="67" customWidth="1"/>
    <col min="2038" max="2038" width="8.42578125" style="67" customWidth="1"/>
    <col min="2039" max="2039" width="12.5703125" style="67" customWidth="1"/>
    <col min="2040" max="2040" width="12.42578125" style="67" customWidth="1"/>
    <col min="2041" max="2289" width="9.140625" style="67"/>
    <col min="2290" max="2290" width="7.85546875" style="67" customWidth="1"/>
    <col min="2291" max="2291" width="20.5703125" style="67" customWidth="1"/>
    <col min="2292" max="2292" width="16.28515625" style="67" customWidth="1"/>
    <col min="2293" max="2293" width="10" style="67" customWidth="1"/>
    <col min="2294" max="2294" width="8.42578125" style="67" customWidth="1"/>
    <col min="2295" max="2295" width="12.5703125" style="67" customWidth="1"/>
    <col min="2296" max="2296" width="12.42578125" style="67" customWidth="1"/>
    <col min="2297" max="2545" width="9.140625" style="67"/>
    <col min="2546" max="2546" width="7.85546875" style="67" customWidth="1"/>
    <col min="2547" max="2547" width="20.5703125" style="67" customWidth="1"/>
    <col min="2548" max="2548" width="16.28515625" style="67" customWidth="1"/>
    <col min="2549" max="2549" width="10" style="67" customWidth="1"/>
    <col min="2550" max="2550" width="8.42578125" style="67" customWidth="1"/>
    <col min="2551" max="2551" width="12.5703125" style="67" customWidth="1"/>
    <col min="2552" max="2552" width="12.42578125" style="67" customWidth="1"/>
    <col min="2553" max="2801" width="9.140625" style="67"/>
    <col min="2802" max="2802" width="7.85546875" style="67" customWidth="1"/>
    <col min="2803" max="2803" width="20.5703125" style="67" customWidth="1"/>
    <col min="2804" max="2804" width="16.28515625" style="67" customWidth="1"/>
    <col min="2805" max="2805" width="10" style="67" customWidth="1"/>
    <col min="2806" max="2806" width="8.42578125" style="67" customWidth="1"/>
    <col min="2807" max="2807" width="12.5703125" style="67" customWidth="1"/>
    <col min="2808" max="2808" width="12.42578125" style="67" customWidth="1"/>
    <col min="2809" max="3057" width="9.140625" style="67"/>
    <col min="3058" max="3058" width="7.85546875" style="67" customWidth="1"/>
    <col min="3059" max="3059" width="20.5703125" style="67" customWidth="1"/>
    <col min="3060" max="3060" width="16.28515625" style="67" customWidth="1"/>
    <col min="3061" max="3061" width="10" style="67" customWidth="1"/>
    <col min="3062" max="3062" width="8.42578125" style="67" customWidth="1"/>
    <col min="3063" max="3063" width="12.5703125" style="67" customWidth="1"/>
    <col min="3064" max="3064" width="12.42578125" style="67" customWidth="1"/>
    <col min="3065" max="3313" width="9.140625" style="67"/>
    <col min="3314" max="3314" width="7.85546875" style="67" customWidth="1"/>
    <col min="3315" max="3315" width="20.5703125" style="67" customWidth="1"/>
    <col min="3316" max="3316" width="16.28515625" style="67" customWidth="1"/>
    <col min="3317" max="3317" width="10" style="67" customWidth="1"/>
    <col min="3318" max="3318" width="8.42578125" style="67" customWidth="1"/>
    <col min="3319" max="3319" width="12.5703125" style="67" customWidth="1"/>
    <col min="3320" max="3320" width="12.42578125" style="67" customWidth="1"/>
    <col min="3321" max="3569" width="9.140625" style="67"/>
    <col min="3570" max="3570" width="7.85546875" style="67" customWidth="1"/>
    <col min="3571" max="3571" width="20.5703125" style="67" customWidth="1"/>
    <col min="3572" max="3572" width="16.28515625" style="67" customWidth="1"/>
    <col min="3573" max="3573" width="10" style="67" customWidth="1"/>
    <col min="3574" max="3574" width="8.42578125" style="67" customWidth="1"/>
    <col min="3575" max="3575" width="12.5703125" style="67" customWidth="1"/>
    <col min="3576" max="3576" width="12.42578125" style="67" customWidth="1"/>
    <col min="3577" max="3825" width="9.140625" style="67"/>
    <col min="3826" max="3826" width="7.85546875" style="67" customWidth="1"/>
    <col min="3827" max="3827" width="20.5703125" style="67" customWidth="1"/>
    <col min="3828" max="3828" width="16.28515625" style="67" customWidth="1"/>
    <col min="3829" max="3829" width="10" style="67" customWidth="1"/>
    <col min="3830" max="3830" width="8.42578125" style="67" customWidth="1"/>
    <col min="3831" max="3831" width="12.5703125" style="67" customWidth="1"/>
    <col min="3832" max="3832" width="12.42578125" style="67" customWidth="1"/>
    <col min="3833" max="4081" width="9.140625" style="67"/>
    <col min="4082" max="4082" width="7.85546875" style="67" customWidth="1"/>
    <col min="4083" max="4083" width="20.5703125" style="67" customWidth="1"/>
    <col min="4084" max="4084" width="16.28515625" style="67" customWidth="1"/>
    <col min="4085" max="4085" width="10" style="67" customWidth="1"/>
    <col min="4086" max="4086" width="8.42578125" style="67" customWidth="1"/>
    <col min="4087" max="4087" width="12.5703125" style="67" customWidth="1"/>
    <col min="4088" max="4088" width="12.42578125" style="67" customWidth="1"/>
    <col min="4089" max="4337" width="9.140625" style="67"/>
    <col min="4338" max="4338" width="7.85546875" style="67" customWidth="1"/>
    <col min="4339" max="4339" width="20.5703125" style="67" customWidth="1"/>
    <col min="4340" max="4340" width="16.28515625" style="67" customWidth="1"/>
    <col min="4341" max="4341" width="10" style="67" customWidth="1"/>
    <col min="4342" max="4342" width="8.42578125" style="67" customWidth="1"/>
    <col min="4343" max="4343" width="12.5703125" style="67" customWidth="1"/>
    <col min="4344" max="4344" width="12.42578125" style="67" customWidth="1"/>
    <col min="4345" max="4593" width="9.140625" style="67"/>
    <col min="4594" max="4594" width="7.85546875" style="67" customWidth="1"/>
    <col min="4595" max="4595" width="20.5703125" style="67" customWidth="1"/>
    <col min="4596" max="4596" width="16.28515625" style="67" customWidth="1"/>
    <col min="4597" max="4597" width="10" style="67" customWidth="1"/>
    <col min="4598" max="4598" width="8.42578125" style="67" customWidth="1"/>
    <col min="4599" max="4599" width="12.5703125" style="67" customWidth="1"/>
    <col min="4600" max="4600" width="12.42578125" style="67" customWidth="1"/>
    <col min="4601" max="4849" width="9.140625" style="67"/>
    <col min="4850" max="4850" width="7.85546875" style="67" customWidth="1"/>
    <col min="4851" max="4851" width="20.5703125" style="67" customWidth="1"/>
    <col min="4852" max="4852" width="16.28515625" style="67" customWidth="1"/>
    <col min="4853" max="4853" width="10" style="67" customWidth="1"/>
    <col min="4854" max="4854" width="8.42578125" style="67" customWidth="1"/>
    <col min="4855" max="4855" width="12.5703125" style="67" customWidth="1"/>
    <col min="4856" max="4856" width="12.42578125" style="67" customWidth="1"/>
    <col min="4857" max="5105" width="9.140625" style="67"/>
    <col min="5106" max="5106" width="7.85546875" style="67" customWidth="1"/>
    <col min="5107" max="5107" width="20.5703125" style="67" customWidth="1"/>
    <col min="5108" max="5108" width="16.28515625" style="67" customWidth="1"/>
    <col min="5109" max="5109" width="10" style="67" customWidth="1"/>
    <col min="5110" max="5110" width="8.42578125" style="67" customWidth="1"/>
    <col min="5111" max="5111" width="12.5703125" style="67" customWidth="1"/>
    <col min="5112" max="5112" width="12.42578125" style="67" customWidth="1"/>
    <col min="5113" max="5361" width="9.140625" style="67"/>
    <col min="5362" max="5362" width="7.85546875" style="67" customWidth="1"/>
    <col min="5363" max="5363" width="20.5703125" style="67" customWidth="1"/>
    <col min="5364" max="5364" width="16.28515625" style="67" customWidth="1"/>
    <col min="5365" max="5365" width="10" style="67" customWidth="1"/>
    <col min="5366" max="5366" width="8.42578125" style="67" customWidth="1"/>
    <col min="5367" max="5367" width="12.5703125" style="67" customWidth="1"/>
    <col min="5368" max="5368" width="12.42578125" style="67" customWidth="1"/>
    <col min="5369" max="5617" width="9.140625" style="67"/>
    <col min="5618" max="5618" width="7.85546875" style="67" customWidth="1"/>
    <col min="5619" max="5619" width="20.5703125" style="67" customWidth="1"/>
    <col min="5620" max="5620" width="16.28515625" style="67" customWidth="1"/>
    <col min="5621" max="5621" width="10" style="67" customWidth="1"/>
    <col min="5622" max="5622" width="8.42578125" style="67" customWidth="1"/>
    <col min="5623" max="5623" width="12.5703125" style="67" customWidth="1"/>
    <col min="5624" max="5624" width="12.42578125" style="67" customWidth="1"/>
    <col min="5625" max="5873" width="9.140625" style="67"/>
    <col min="5874" max="5874" width="7.85546875" style="67" customWidth="1"/>
    <col min="5875" max="5875" width="20.5703125" style="67" customWidth="1"/>
    <col min="5876" max="5876" width="16.28515625" style="67" customWidth="1"/>
    <col min="5877" max="5877" width="10" style="67" customWidth="1"/>
    <col min="5878" max="5878" width="8.42578125" style="67" customWidth="1"/>
    <col min="5879" max="5879" width="12.5703125" style="67" customWidth="1"/>
    <col min="5880" max="5880" width="12.42578125" style="67" customWidth="1"/>
    <col min="5881" max="6129" width="9.140625" style="67"/>
    <col min="6130" max="6130" width="7.85546875" style="67" customWidth="1"/>
    <col min="6131" max="6131" width="20.5703125" style="67" customWidth="1"/>
    <col min="6132" max="6132" width="16.28515625" style="67" customWidth="1"/>
    <col min="6133" max="6133" width="10" style="67" customWidth="1"/>
    <col min="6134" max="6134" width="8.42578125" style="67" customWidth="1"/>
    <col min="6135" max="6135" width="12.5703125" style="67" customWidth="1"/>
    <col min="6136" max="6136" width="12.42578125" style="67" customWidth="1"/>
    <col min="6137" max="6385" width="9.140625" style="67"/>
    <col min="6386" max="6386" width="7.85546875" style="67" customWidth="1"/>
    <col min="6387" max="6387" width="20.5703125" style="67" customWidth="1"/>
    <col min="6388" max="6388" width="16.28515625" style="67" customWidth="1"/>
    <col min="6389" max="6389" width="10" style="67" customWidth="1"/>
    <col min="6390" max="6390" width="8.42578125" style="67" customWidth="1"/>
    <col min="6391" max="6391" width="12.5703125" style="67" customWidth="1"/>
    <col min="6392" max="6392" width="12.42578125" style="67" customWidth="1"/>
    <col min="6393" max="6641" width="9.140625" style="67"/>
    <col min="6642" max="6642" width="7.85546875" style="67" customWidth="1"/>
    <col min="6643" max="6643" width="20.5703125" style="67" customWidth="1"/>
    <col min="6644" max="6644" width="16.28515625" style="67" customWidth="1"/>
    <col min="6645" max="6645" width="10" style="67" customWidth="1"/>
    <col min="6646" max="6646" width="8.42578125" style="67" customWidth="1"/>
    <col min="6647" max="6647" width="12.5703125" style="67" customWidth="1"/>
    <col min="6648" max="6648" width="12.42578125" style="67" customWidth="1"/>
    <col min="6649" max="6897" width="9.140625" style="67"/>
    <col min="6898" max="6898" width="7.85546875" style="67" customWidth="1"/>
    <col min="6899" max="6899" width="20.5703125" style="67" customWidth="1"/>
    <col min="6900" max="6900" width="16.28515625" style="67" customWidth="1"/>
    <col min="6901" max="6901" width="10" style="67" customWidth="1"/>
    <col min="6902" max="6902" width="8.42578125" style="67" customWidth="1"/>
    <col min="6903" max="6903" width="12.5703125" style="67" customWidth="1"/>
    <col min="6904" max="6904" width="12.42578125" style="67" customWidth="1"/>
    <col min="6905" max="7153" width="9.140625" style="67"/>
    <col min="7154" max="7154" width="7.85546875" style="67" customWidth="1"/>
    <col min="7155" max="7155" width="20.5703125" style="67" customWidth="1"/>
    <col min="7156" max="7156" width="16.28515625" style="67" customWidth="1"/>
    <col min="7157" max="7157" width="10" style="67" customWidth="1"/>
    <col min="7158" max="7158" width="8.42578125" style="67" customWidth="1"/>
    <col min="7159" max="7159" width="12.5703125" style="67" customWidth="1"/>
    <col min="7160" max="7160" width="12.42578125" style="67" customWidth="1"/>
    <col min="7161" max="7409" width="9.140625" style="67"/>
    <col min="7410" max="7410" width="7.85546875" style="67" customWidth="1"/>
    <col min="7411" max="7411" width="20.5703125" style="67" customWidth="1"/>
    <col min="7412" max="7412" width="16.28515625" style="67" customWidth="1"/>
    <col min="7413" max="7413" width="10" style="67" customWidth="1"/>
    <col min="7414" max="7414" width="8.42578125" style="67" customWidth="1"/>
    <col min="7415" max="7415" width="12.5703125" style="67" customWidth="1"/>
    <col min="7416" max="7416" width="12.42578125" style="67" customWidth="1"/>
    <col min="7417" max="7665" width="9.140625" style="67"/>
    <col min="7666" max="7666" width="7.85546875" style="67" customWidth="1"/>
    <col min="7667" max="7667" width="20.5703125" style="67" customWidth="1"/>
    <col min="7668" max="7668" width="16.28515625" style="67" customWidth="1"/>
    <col min="7669" max="7669" width="10" style="67" customWidth="1"/>
    <col min="7670" max="7670" width="8.42578125" style="67" customWidth="1"/>
    <col min="7671" max="7671" width="12.5703125" style="67" customWidth="1"/>
    <col min="7672" max="7672" width="12.42578125" style="67" customWidth="1"/>
    <col min="7673" max="7921" width="9.140625" style="67"/>
    <col min="7922" max="7922" width="7.85546875" style="67" customWidth="1"/>
    <col min="7923" max="7923" width="20.5703125" style="67" customWidth="1"/>
    <col min="7924" max="7924" width="16.28515625" style="67" customWidth="1"/>
    <col min="7925" max="7925" width="10" style="67" customWidth="1"/>
    <col min="7926" max="7926" width="8.42578125" style="67" customWidth="1"/>
    <col min="7927" max="7927" width="12.5703125" style="67" customWidth="1"/>
    <col min="7928" max="7928" width="12.42578125" style="67" customWidth="1"/>
    <col min="7929" max="8177" width="9.140625" style="67"/>
    <col min="8178" max="8178" width="7.85546875" style="67" customWidth="1"/>
    <col min="8179" max="8179" width="20.5703125" style="67" customWidth="1"/>
    <col min="8180" max="8180" width="16.28515625" style="67" customWidth="1"/>
    <col min="8181" max="8181" width="10" style="67" customWidth="1"/>
    <col min="8182" max="8182" width="8.42578125" style="67" customWidth="1"/>
    <col min="8183" max="8183" width="12.5703125" style="67" customWidth="1"/>
    <col min="8184" max="8184" width="12.42578125" style="67" customWidth="1"/>
    <col min="8185" max="8433" width="9.140625" style="67"/>
    <col min="8434" max="8434" width="7.85546875" style="67" customWidth="1"/>
    <col min="8435" max="8435" width="20.5703125" style="67" customWidth="1"/>
    <col min="8436" max="8436" width="16.28515625" style="67" customWidth="1"/>
    <col min="8437" max="8437" width="10" style="67" customWidth="1"/>
    <col min="8438" max="8438" width="8.42578125" style="67" customWidth="1"/>
    <col min="8439" max="8439" width="12.5703125" style="67" customWidth="1"/>
    <col min="8440" max="8440" width="12.42578125" style="67" customWidth="1"/>
    <col min="8441" max="8689" width="9.140625" style="67"/>
    <col min="8690" max="8690" width="7.85546875" style="67" customWidth="1"/>
    <col min="8691" max="8691" width="20.5703125" style="67" customWidth="1"/>
    <col min="8692" max="8692" width="16.28515625" style="67" customWidth="1"/>
    <col min="8693" max="8693" width="10" style="67" customWidth="1"/>
    <col min="8694" max="8694" width="8.42578125" style="67" customWidth="1"/>
    <col min="8695" max="8695" width="12.5703125" style="67" customWidth="1"/>
    <col min="8696" max="8696" width="12.42578125" style="67" customWidth="1"/>
    <col min="8697" max="8945" width="9.140625" style="67"/>
    <col min="8946" max="8946" width="7.85546875" style="67" customWidth="1"/>
    <col min="8947" max="8947" width="20.5703125" style="67" customWidth="1"/>
    <col min="8948" max="8948" width="16.28515625" style="67" customWidth="1"/>
    <col min="8949" max="8949" width="10" style="67" customWidth="1"/>
    <col min="8950" max="8950" width="8.42578125" style="67" customWidth="1"/>
    <col min="8951" max="8951" width="12.5703125" style="67" customWidth="1"/>
    <col min="8952" max="8952" width="12.42578125" style="67" customWidth="1"/>
    <col min="8953" max="9201" width="9.140625" style="67"/>
    <col min="9202" max="9202" width="7.85546875" style="67" customWidth="1"/>
    <col min="9203" max="9203" width="20.5703125" style="67" customWidth="1"/>
    <col min="9204" max="9204" width="16.28515625" style="67" customWidth="1"/>
    <col min="9205" max="9205" width="10" style="67" customWidth="1"/>
    <col min="9206" max="9206" width="8.42578125" style="67" customWidth="1"/>
    <col min="9207" max="9207" width="12.5703125" style="67" customWidth="1"/>
    <col min="9208" max="9208" width="12.42578125" style="67" customWidth="1"/>
    <col min="9209" max="9457" width="9.140625" style="67"/>
    <col min="9458" max="9458" width="7.85546875" style="67" customWidth="1"/>
    <col min="9459" max="9459" width="20.5703125" style="67" customWidth="1"/>
    <col min="9460" max="9460" width="16.28515625" style="67" customWidth="1"/>
    <col min="9461" max="9461" width="10" style="67" customWidth="1"/>
    <col min="9462" max="9462" width="8.42578125" style="67" customWidth="1"/>
    <col min="9463" max="9463" width="12.5703125" style="67" customWidth="1"/>
    <col min="9464" max="9464" width="12.42578125" style="67" customWidth="1"/>
    <col min="9465" max="9713" width="9.140625" style="67"/>
    <col min="9714" max="9714" width="7.85546875" style="67" customWidth="1"/>
    <col min="9715" max="9715" width="20.5703125" style="67" customWidth="1"/>
    <col min="9716" max="9716" width="16.28515625" style="67" customWidth="1"/>
    <col min="9717" max="9717" width="10" style="67" customWidth="1"/>
    <col min="9718" max="9718" width="8.42578125" style="67" customWidth="1"/>
    <col min="9719" max="9719" width="12.5703125" style="67" customWidth="1"/>
    <col min="9720" max="9720" width="12.42578125" style="67" customWidth="1"/>
    <col min="9721" max="9969" width="9.140625" style="67"/>
    <col min="9970" max="9970" width="7.85546875" style="67" customWidth="1"/>
    <col min="9971" max="9971" width="20.5703125" style="67" customWidth="1"/>
    <col min="9972" max="9972" width="16.28515625" style="67" customWidth="1"/>
    <col min="9973" max="9973" width="10" style="67" customWidth="1"/>
    <col min="9974" max="9974" width="8.42578125" style="67" customWidth="1"/>
    <col min="9975" max="9975" width="12.5703125" style="67" customWidth="1"/>
    <col min="9976" max="9976" width="12.42578125" style="67" customWidth="1"/>
    <col min="9977" max="10225" width="9.140625" style="67"/>
    <col min="10226" max="10226" width="7.85546875" style="67" customWidth="1"/>
    <col min="10227" max="10227" width="20.5703125" style="67" customWidth="1"/>
    <col min="10228" max="10228" width="16.28515625" style="67" customWidth="1"/>
    <col min="10229" max="10229" width="10" style="67" customWidth="1"/>
    <col min="10230" max="10230" width="8.42578125" style="67" customWidth="1"/>
    <col min="10231" max="10231" width="12.5703125" style="67" customWidth="1"/>
    <col min="10232" max="10232" width="12.42578125" style="67" customWidth="1"/>
    <col min="10233" max="10481" width="9.140625" style="67"/>
    <col min="10482" max="10482" width="7.85546875" style="67" customWidth="1"/>
    <col min="10483" max="10483" width="20.5703125" style="67" customWidth="1"/>
    <col min="10484" max="10484" width="16.28515625" style="67" customWidth="1"/>
    <col min="10485" max="10485" width="10" style="67" customWidth="1"/>
    <col min="10486" max="10486" width="8.42578125" style="67" customWidth="1"/>
    <col min="10487" max="10487" width="12.5703125" style="67" customWidth="1"/>
    <col min="10488" max="10488" width="12.42578125" style="67" customWidth="1"/>
    <col min="10489" max="10737" width="9.140625" style="67"/>
    <col min="10738" max="10738" width="7.85546875" style="67" customWidth="1"/>
    <col min="10739" max="10739" width="20.5703125" style="67" customWidth="1"/>
    <col min="10740" max="10740" width="16.28515625" style="67" customWidth="1"/>
    <col min="10741" max="10741" width="10" style="67" customWidth="1"/>
    <col min="10742" max="10742" width="8.42578125" style="67" customWidth="1"/>
    <col min="10743" max="10743" width="12.5703125" style="67" customWidth="1"/>
    <col min="10744" max="10744" width="12.42578125" style="67" customWidth="1"/>
    <col min="10745" max="10993" width="9.140625" style="67"/>
    <col min="10994" max="10994" width="7.85546875" style="67" customWidth="1"/>
    <col min="10995" max="10995" width="20.5703125" style="67" customWidth="1"/>
    <col min="10996" max="10996" width="16.28515625" style="67" customWidth="1"/>
    <col min="10997" max="10997" width="10" style="67" customWidth="1"/>
    <col min="10998" max="10998" width="8.42578125" style="67" customWidth="1"/>
    <col min="10999" max="10999" width="12.5703125" style="67" customWidth="1"/>
    <col min="11000" max="11000" width="12.42578125" style="67" customWidth="1"/>
    <col min="11001" max="11249" width="9.140625" style="67"/>
    <col min="11250" max="11250" width="7.85546875" style="67" customWidth="1"/>
    <col min="11251" max="11251" width="20.5703125" style="67" customWidth="1"/>
    <col min="11252" max="11252" width="16.28515625" style="67" customWidth="1"/>
    <col min="11253" max="11253" width="10" style="67" customWidth="1"/>
    <col min="11254" max="11254" width="8.42578125" style="67" customWidth="1"/>
    <col min="11255" max="11255" width="12.5703125" style="67" customWidth="1"/>
    <col min="11256" max="11256" width="12.42578125" style="67" customWidth="1"/>
    <col min="11257" max="11505" width="9.140625" style="67"/>
    <col min="11506" max="11506" width="7.85546875" style="67" customWidth="1"/>
    <col min="11507" max="11507" width="20.5703125" style="67" customWidth="1"/>
    <col min="11508" max="11508" width="16.28515625" style="67" customWidth="1"/>
    <col min="11509" max="11509" width="10" style="67" customWidth="1"/>
    <col min="11510" max="11510" width="8.42578125" style="67" customWidth="1"/>
    <col min="11511" max="11511" width="12.5703125" style="67" customWidth="1"/>
    <col min="11512" max="11512" width="12.42578125" style="67" customWidth="1"/>
    <col min="11513" max="11761" width="9.140625" style="67"/>
    <col min="11762" max="11762" width="7.85546875" style="67" customWidth="1"/>
    <col min="11763" max="11763" width="20.5703125" style="67" customWidth="1"/>
    <col min="11764" max="11764" width="16.28515625" style="67" customWidth="1"/>
    <col min="11765" max="11765" width="10" style="67" customWidth="1"/>
    <col min="11766" max="11766" width="8.42578125" style="67" customWidth="1"/>
    <col min="11767" max="11767" width="12.5703125" style="67" customWidth="1"/>
    <col min="11768" max="11768" width="12.42578125" style="67" customWidth="1"/>
    <col min="11769" max="12017" width="9.140625" style="67"/>
    <col min="12018" max="12018" width="7.85546875" style="67" customWidth="1"/>
    <col min="12019" max="12019" width="20.5703125" style="67" customWidth="1"/>
    <col min="12020" max="12020" width="16.28515625" style="67" customWidth="1"/>
    <col min="12021" max="12021" width="10" style="67" customWidth="1"/>
    <col min="12022" max="12022" width="8.42578125" style="67" customWidth="1"/>
    <col min="12023" max="12023" width="12.5703125" style="67" customWidth="1"/>
    <col min="12024" max="12024" width="12.42578125" style="67" customWidth="1"/>
    <col min="12025" max="12273" width="9.140625" style="67"/>
    <col min="12274" max="12274" width="7.85546875" style="67" customWidth="1"/>
    <col min="12275" max="12275" width="20.5703125" style="67" customWidth="1"/>
    <col min="12276" max="12276" width="16.28515625" style="67" customWidth="1"/>
    <col min="12277" max="12277" width="10" style="67" customWidth="1"/>
    <col min="12278" max="12278" width="8.42578125" style="67" customWidth="1"/>
    <col min="12279" max="12279" width="12.5703125" style="67" customWidth="1"/>
    <col min="12280" max="12280" width="12.42578125" style="67" customWidth="1"/>
    <col min="12281" max="12529" width="9.140625" style="67"/>
    <col min="12530" max="12530" width="7.85546875" style="67" customWidth="1"/>
    <col min="12531" max="12531" width="20.5703125" style="67" customWidth="1"/>
    <col min="12532" max="12532" width="16.28515625" style="67" customWidth="1"/>
    <col min="12533" max="12533" width="10" style="67" customWidth="1"/>
    <col min="12534" max="12534" width="8.42578125" style="67" customWidth="1"/>
    <col min="12535" max="12535" width="12.5703125" style="67" customWidth="1"/>
    <col min="12536" max="12536" width="12.42578125" style="67" customWidth="1"/>
    <col min="12537" max="12785" width="9.140625" style="67"/>
    <col min="12786" max="12786" width="7.85546875" style="67" customWidth="1"/>
    <col min="12787" max="12787" width="20.5703125" style="67" customWidth="1"/>
    <col min="12788" max="12788" width="16.28515625" style="67" customWidth="1"/>
    <col min="12789" max="12789" width="10" style="67" customWidth="1"/>
    <col min="12790" max="12790" width="8.42578125" style="67" customWidth="1"/>
    <col min="12791" max="12791" width="12.5703125" style="67" customWidth="1"/>
    <col min="12792" max="12792" width="12.42578125" style="67" customWidth="1"/>
    <col min="12793" max="13041" width="9.140625" style="67"/>
    <col min="13042" max="13042" width="7.85546875" style="67" customWidth="1"/>
    <col min="13043" max="13043" width="20.5703125" style="67" customWidth="1"/>
    <col min="13044" max="13044" width="16.28515625" style="67" customWidth="1"/>
    <col min="13045" max="13045" width="10" style="67" customWidth="1"/>
    <col min="13046" max="13046" width="8.42578125" style="67" customWidth="1"/>
    <col min="13047" max="13047" width="12.5703125" style="67" customWidth="1"/>
    <col min="13048" max="13048" width="12.42578125" style="67" customWidth="1"/>
    <col min="13049" max="13297" width="9.140625" style="67"/>
    <col min="13298" max="13298" width="7.85546875" style="67" customWidth="1"/>
    <col min="13299" max="13299" width="20.5703125" style="67" customWidth="1"/>
    <col min="13300" max="13300" width="16.28515625" style="67" customWidth="1"/>
    <col min="13301" max="13301" width="10" style="67" customWidth="1"/>
    <col min="13302" max="13302" width="8.42578125" style="67" customWidth="1"/>
    <col min="13303" max="13303" width="12.5703125" style="67" customWidth="1"/>
    <col min="13304" max="13304" width="12.42578125" style="67" customWidth="1"/>
    <col min="13305" max="13553" width="9.140625" style="67"/>
    <col min="13554" max="13554" width="7.85546875" style="67" customWidth="1"/>
    <col min="13555" max="13555" width="20.5703125" style="67" customWidth="1"/>
    <col min="13556" max="13556" width="16.28515625" style="67" customWidth="1"/>
    <col min="13557" max="13557" width="10" style="67" customWidth="1"/>
    <col min="13558" max="13558" width="8.42578125" style="67" customWidth="1"/>
    <col min="13559" max="13559" width="12.5703125" style="67" customWidth="1"/>
    <col min="13560" max="13560" width="12.42578125" style="67" customWidth="1"/>
    <col min="13561" max="13809" width="9.140625" style="67"/>
    <col min="13810" max="13810" width="7.85546875" style="67" customWidth="1"/>
    <col min="13811" max="13811" width="20.5703125" style="67" customWidth="1"/>
    <col min="13812" max="13812" width="16.28515625" style="67" customWidth="1"/>
    <col min="13813" max="13813" width="10" style="67" customWidth="1"/>
    <col min="13814" max="13814" width="8.42578125" style="67" customWidth="1"/>
    <col min="13815" max="13815" width="12.5703125" style="67" customWidth="1"/>
    <col min="13816" max="13816" width="12.42578125" style="67" customWidth="1"/>
    <col min="13817" max="14065" width="9.140625" style="67"/>
    <col min="14066" max="14066" width="7.85546875" style="67" customWidth="1"/>
    <col min="14067" max="14067" width="20.5703125" style="67" customWidth="1"/>
    <col min="14068" max="14068" width="16.28515625" style="67" customWidth="1"/>
    <col min="14069" max="14069" width="10" style="67" customWidth="1"/>
    <col min="14070" max="14070" width="8.42578125" style="67" customWidth="1"/>
    <col min="14071" max="14071" width="12.5703125" style="67" customWidth="1"/>
    <col min="14072" max="14072" width="12.42578125" style="67" customWidth="1"/>
    <col min="14073" max="14321" width="9.140625" style="67"/>
    <col min="14322" max="14322" width="7.85546875" style="67" customWidth="1"/>
    <col min="14323" max="14323" width="20.5703125" style="67" customWidth="1"/>
    <col min="14324" max="14324" width="16.28515625" style="67" customWidth="1"/>
    <col min="14325" max="14325" width="10" style="67" customWidth="1"/>
    <col min="14326" max="14326" width="8.42578125" style="67" customWidth="1"/>
    <col min="14327" max="14327" width="12.5703125" style="67" customWidth="1"/>
    <col min="14328" max="14328" width="12.42578125" style="67" customWidth="1"/>
    <col min="14329" max="14577" width="9.140625" style="67"/>
    <col min="14578" max="14578" width="7.85546875" style="67" customWidth="1"/>
    <col min="14579" max="14579" width="20.5703125" style="67" customWidth="1"/>
    <col min="14580" max="14580" width="16.28515625" style="67" customWidth="1"/>
    <col min="14581" max="14581" width="10" style="67" customWidth="1"/>
    <col min="14582" max="14582" width="8.42578125" style="67" customWidth="1"/>
    <col min="14583" max="14583" width="12.5703125" style="67" customWidth="1"/>
    <col min="14584" max="14584" width="12.42578125" style="67" customWidth="1"/>
    <col min="14585" max="14833" width="9.140625" style="67"/>
    <col min="14834" max="14834" width="7.85546875" style="67" customWidth="1"/>
    <col min="14835" max="14835" width="20.5703125" style="67" customWidth="1"/>
    <col min="14836" max="14836" width="16.28515625" style="67" customWidth="1"/>
    <col min="14837" max="14837" width="10" style="67" customWidth="1"/>
    <col min="14838" max="14838" width="8.42578125" style="67" customWidth="1"/>
    <col min="14839" max="14839" width="12.5703125" style="67" customWidth="1"/>
    <col min="14840" max="14840" width="12.42578125" style="67" customWidth="1"/>
    <col min="14841" max="15089" width="9.140625" style="67"/>
    <col min="15090" max="15090" width="7.85546875" style="67" customWidth="1"/>
    <col min="15091" max="15091" width="20.5703125" style="67" customWidth="1"/>
    <col min="15092" max="15092" width="16.28515625" style="67" customWidth="1"/>
    <col min="15093" max="15093" width="10" style="67" customWidth="1"/>
    <col min="15094" max="15094" width="8.42578125" style="67" customWidth="1"/>
    <col min="15095" max="15095" width="12.5703125" style="67" customWidth="1"/>
    <col min="15096" max="15096" width="12.42578125" style="67" customWidth="1"/>
    <col min="15097" max="15345" width="9.140625" style="67"/>
    <col min="15346" max="15346" width="7.85546875" style="67" customWidth="1"/>
    <col min="15347" max="15347" width="20.5703125" style="67" customWidth="1"/>
    <col min="15348" max="15348" width="16.28515625" style="67" customWidth="1"/>
    <col min="15349" max="15349" width="10" style="67" customWidth="1"/>
    <col min="15350" max="15350" width="8.42578125" style="67" customWidth="1"/>
    <col min="15351" max="15351" width="12.5703125" style="67" customWidth="1"/>
    <col min="15352" max="15352" width="12.42578125" style="67" customWidth="1"/>
    <col min="15353" max="15601" width="9.140625" style="67"/>
    <col min="15602" max="15602" width="7.85546875" style="67" customWidth="1"/>
    <col min="15603" max="15603" width="20.5703125" style="67" customWidth="1"/>
    <col min="15604" max="15604" width="16.28515625" style="67" customWidth="1"/>
    <col min="15605" max="15605" width="10" style="67" customWidth="1"/>
    <col min="15606" max="15606" width="8.42578125" style="67" customWidth="1"/>
    <col min="15607" max="15607" width="12.5703125" style="67" customWidth="1"/>
    <col min="15608" max="15608" width="12.42578125" style="67" customWidth="1"/>
    <col min="15609" max="15857" width="9.140625" style="67"/>
    <col min="15858" max="15858" width="7.85546875" style="67" customWidth="1"/>
    <col min="15859" max="15859" width="20.5703125" style="67" customWidth="1"/>
    <col min="15860" max="15860" width="16.28515625" style="67" customWidth="1"/>
    <col min="15861" max="15861" width="10" style="67" customWidth="1"/>
    <col min="15862" max="15862" width="8.42578125" style="67" customWidth="1"/>
    <col min="15863" max="15863" width="12.5703125" style="67" customWidth="1"/>
    <col min="15864" max="15864" width="12.42578125" style="67" customWidth="1"/>
    <col min="15865" max="16113" width="9.140625" style="67"/>
    <col min="16114" max="16114" width="7.85546875" style="67" customWidth="1"/>
    <col min="16115" max="16115" width="20.5703125" style="67" customWidth="1"/>
    <col min="16116" max="16116" width="16.28515625" style="67" customWidth="1"/>
    <col min="16117" max="16117" width="10" style="67" customWidth="1"/>
    <col min="16118" max="16118" width="8.42578125" style="67" customWidth="1"/>
    <col min="16119" max="16119" width="12.5703125" style="67" customWidth="1"/>
    <col min="16120" max="16120" width="12.42578125" style="67" customWidth="1"/>
    <col min="16121" max="16384" width="9.140625" style="67"/>
  </cols>
  <sheetData>
    <row r="1" spans="1:10" x14ac:dyDescent="0.2">
      <c r="A1" s="70"/>
      <c r="J1" s="65" t="s">
        <v>586</v>
      </c>
    </row>
    <row r="2" spans="1:10" x14ac:dyDescent="0.2">
      <c r="A2" s="46" t="s">
        <v>530</v>
      </c>
      <c r="C2" s="213"/>
      <c r="D2" s="213"/>
      <c r="E2" s="213"/>
      <c r="F2" s="213"/>
      <c r="G2" s="213"/>
      <c r="H2" s="213"/>
      <c r="I2" s="213"/>
      <c r="J2" s="68"/>
    </row>
    <row r="3" spans="1:10" x14ac:dyDescent="0.2">
      <c r="A3" s="47" t="s">
        <v>542</v>
      </c>
      <c r="C3" s="69"/>
      <c r="D3" s="69"/>
      <c r="E3" s="69"/>
      <c r="F3" s="69"/>
      <c r="G3" s="157"/>
      <c r="H3" s="157"/>
      <c r="I3" s="157"/>
      <c r="J3" s="68"/>
    </row>
    <row r="4" spans="1:10" x14ac:dyDescent="0.2">
      <c r="A4" s="47" t="s">
        <v>197</v>
      </c>
      <c r="C4" s="69"/>
      <c r="D4" s="69"/>
      <c r="E4" s="69"/>
      <c r="F4" s="69"/>
      <c r="G4" s="157"/>
      <c r="H4" s="157"/>
      <c r="I4" s="157"/>
      <c r="J4" s="68"/>
    </row>
    <row r="5" spans="1:10" x14ac:dyDescent="0.2">
      <c r="A5" s="46" t="s">
        <v>528</v>
      </c>
      <c r="C5" s="69"/>
      <c r="D5" s="69"/>
      <c r="E5" s="69"/>
      <c r="F5" s="69"/>
      <c r="G5" s="148"/>
      <c r="H5" s="148"/>
      <c r="I5" s="148"/>
      <c r="J5" s="68"/>
    </row>
    <row r="6" spans="1:10" x14ac:dyDescent="0.2">
      <c r="A6" s="47" t="s">
        <v>196</v>
      </c>
      <c r="C6" s="69"/>
      <c r="D6" s="69"/>
      <c r="E6" s="69"/>
      <c r="F6" s="69"/>
      <c r="G6" s="157"/>
      <c r="H6" s="157"/>
      <c r="I6" s="157"/>
      <c r="J6" s="68"/>
    </row>
    <row r="7" spans="1:10" x14ac:dyDescent="0.2">
      <c r="A7" s="46" t="s">
        <v>532</v>
      </c>
      <c r="C7" s="69"/>
      <c r="D7" s="69"/>
      <c r="E7" s="69"/>
      <c r="F7" s="69"/>
      <c r="G7" s="157"/>
      <c r="H7" s="157"/>
      <c r="I7" s="157"/>
      <c r="J7" s="68"/>
    </row>
    <row r="8" spans="1:10" x14ac:dyDescent="0.2">
      <c r="A8" s="47" t="s">
        <v>529</v>
      </c>
      <c r="C8" s="69"/>
      <c r="D8" s="69"/>
      <c r="E8" s="69"/>
      <c r="F8" s="69"/>
      <c r="G8" s="157"/>
      <c r="H8" s="157"/>
      <c r="I8" s="157"/>
      <c r="J8" s="68"/>
    </row>
    <row r="9" spans="1:10" x14ac:dyDescent="0.2">
      <c r="A9" s="47" t="s">
        <v>534</v>
      </c>
      <c r="C9" s="69"/>
      <c r="D9" s="69"/>
      <c r="E9" s="69"/>
      <c r="F9" s="69"/>
      <c r="G9" s="157"/>
      <c r="H9" s="157"/>
      <c r="I9" s="157"/>
      <c r="J9" s="68"/>
    </row>
    <row r="10" spans="1:10" x14ac:dyDescent="0.2">
      <c r="A10" s="47" t="s">
        <v>533</v>
      </c>
      <c r="C10" s="69"/>
      <c r="D10" s="69"/>
      <c r="E10" s="69"/>
      <c r="F10" s="69"/>
      <c r="G10" s="157"/>
      <c r="H10" s="157"/>
      <c r="I10" s="157"/>
      <c r="J10" s="68"/>
    </row>
    <row r="11" spans="1:10" x14ac:dyDescent="0.2">
      <c r="A11" s="46" t="s">
        <v>572</v>
      </c>
      <c r="C11" s="69"/>
      <c r="D11" s="69"/>
      <c r="E11" s="69"/>
      <c r="F11" s="69"/>
      <c r="G11" s="157"/>
      <c r="H11" s="157"/>
      <c r="I11" s="157"/>
      <c r="J11" s="68"/>
    </row>
    <row r="12" spans="1:10" x14ac:dyDescent="0.2">
      <c r="A12" s="47" t="s">
        <v>571</v>
      </c>
      <c r="C12" s="69"/>
      <c r="D12" s="69"/>
      <c r="E12" s="69"/>
      <c r="F12" s="69"/>
      <c r="G12" s="157"/>
      <c r="H12" s="157"/>
      <c r="I12" s="157"/>
      <c r="J12" s="68"/>
    </row>
    <row r="13" spans="1:10" x14ac:dyDescent="0.2">
      <c r="A13" s="47"/>
      <c r="G13" s="158"/>
      <c r="H13" s="158"/>
      <c r="I13" s="158"/>
      <c r="J13" s="68"/>
    </row>
    <row r="14" spans="1:10" ht="19.5" customHeight="1" x14ac:dyDescent="0.2">
      <c r="A14" s="296" t="s">
        <v>570</v>
      </c>
      <c r="B14" s="290"/>
      <c r="C14" s="290"/>
      <c r="D14" s="290"/>
      <c r="E14" s="290"/>
      <c r="F14" s="290"/>
      <c r="G14" s="290"/>
      <c r="H14" s="290"/>
      <c r="I14" s="299"/>
      <c r="J14" s="299"/>
    </row>
    <row r="15" spans="1:10" x14ac:dyDescent="0.2">
      <c r="A15" s="297"/>
      <c r="B15" s="298"/>
      <c r="C15" s="298"/>
      <c r="D15" s="298"/>
      <c r="E15" s="298"/>
      <c r="F15" s="298"/>
      <c r="G15" s="298"/>
      <c r="H15" s="298"/>
      <c r="I15" s="159"/>
      <c r="J15" s="160"/>
    </row>
    <row r="16" spans="1:10" ht="56.25" customHeight="1" x14ac:dyDescent="0.2">
      <c r="A16" s="165" t="s">
        <v>597</v>
      </c>
      <c r="B16" s="165" t="s">
        <v>598</v>
      </c>
      <c r="C16" s="165" t="s">
        <v>569</v>
      </c>
      <c r="D16" s="165" t="s">
        <v>568</v>
      </c>
      <c r="E16" s="165" t="s">
        <v>567</v>
      </c>
      <c r="F16" s="165" t="s">
        <v>566</v>
      </c>
      <c r="G16" s="165" t="s">
        <v>565</v>
      </c>
      <c r="H16" s="165" t="s">
        <v>605</v>
      </c>
      <c r="I16" s="165" t="s">
        <v>603</v>
      </c>
      <c r="J16" s="165" t="s">
        <v>604</v>
      </c>
    </row>
    <row r="17" spans="1:10" x14ac:dyDescent="0.2">
      <c r="A17" s="182">
        <v>1</v>
      </c>
      <c r="B17" s="182">
        <v>2</v>
      </c>
      <c r="C17" s="182">
        <v>3</v>
      </c>
      <c r="D17" s="182">
        <v>4</v>
      </c>
      <c r="E17" s="182">
        <v>5</v>
      </c>
      <c r="F17" s="182">
        <v>6</v>
      </c>
      <c r="G17" s="182">
        <v>7</v>
      </c>
      <c r="H17" s="182" t="s">
        <v>564</v>
      </c>
      <c r="I17" s="182">
        <v>9</v>
      </c>
      <c r="J17" s="182">
        <v>10</v>
      </c>
    </row>
    <row r="18" spans="1:10" x14ac:dyDescent="0.2">
      <c r="A18" s="164"/>
      <c r="B18" s="167" t="s">
        <v>563</v>
      </c>
      <c r="C18" s="164"/>
      <c r="D18" s="164"/>
      <c r="E18" s="164"/>
      <c r="F18" s="164"/>
      <c r="G18" s="164"/>
      <c r="H18" s="164"/>
      <c r="I18" s="164"/>
      <c r="J18" s="164"/>
    </row>
    <row r="19" spans="1:10" x14ac:dyDescent="0.2">
      <c r="A19" s="156"/>
      <c r="B19" s="156"/>
      <c r="C19" s="156"/>
      <c r="D19" s="156"/>
      <c r="E19" s="156"/>
      <c r="F19" s="156"/>
      <c r="G19" s="156"/>
      <c r="H19" s="156"/>
      <c r="I19" s="156"/>
      <c r="J19" s="156"/>
    </row>
    <row r="20" spans="1:10" x14ac:dyDescent="0.2">
      <c r="A20" s="156"/>
      <c r="B20" s="156"/>
      <c r="C20" s="156"/>
      <c r="D20" s="156"/>
      <c r="E20" s="156"/>
      <c r="F20" s="156"/>
      <c r="G20" s="156"/>
      <c r="H20" s="156"/>
      <c r="I20" s="156"/>
      <c r="J20" s="156"/>
    </row>
    <row r="21" spans="1:10" x14ac:dyDescent="0.2">
      <c r="A21" s="156"/>
      <c r="B21" s="156"/>
      <c r="C21" s="156"/>
      <c r="D21" s="156"/>
      <c r="E21" s="156"/>
      <c r="F21" s="156"/>
      <c r="G21" s="156"/>
      <c r="H21" s="156"/>
      <c r="I21" s="156"/>
      <c r="J21" s="156"/>
    </row>
    <row r="22" spans="1:10" x14ac:dyDescent="0.2">
      <c r="A22" s="156"/>
      <c r="B22" s="156"/>
      <c r="C22" s="156"/>
      <c r="D22" s="156"/>
      <c r="E22" s="156"/>
      <c r="F22" s="156"/>
      <c r="G22" s="156"/>
      <c r="H22" s="156"/>
      <c r="I22" s="156"/>
      <c r="J22" s="156"/>
    </row>
    <row r="23" spans="1:10" x14ac:dyDescent="0.2">
      <c r="A23" s="156"/>
      <c r="B23" s="156"/>
      <c r="C23" s="156"/>
      <c r="D23" s="156"/>
      <c r="E23" s="156"/>
      <c r="F23" s="156"/>
      <c r="G23" s="156"/>
      <c r="H23" s="156"/>
      <c r="I23" s="156"/>
      <c r="J23" s="156"/>
    </row>
    <row r="24" spans="1:10" x14ac:dyDescent="0.2">
      <c r="A24" s="156"/>
      <c r="B24" s="156"/>
      <c r="C24" s="156"/>
      <c r="D24" s="156"/>
      <c r="E24" s="156"/>
      <c r="F24" s="156"/>
      <c r="G24" s="156"/>
      <c r="H24" s="156"/>
      <c r="I24" s="156"/>
      <c r="J24" s="156"/>
    </row>
    <row r="25" spans="1:10" x14ac:dyDescent="0.2">
      <c r="A25" s="156"/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10" x14ac:dyDescent="0.2">
      <c r="A26" s="156"/>
      <c r="B26" s="156"/>
      <c r="C26" s="156"/>
      <c r="D26" s="156"/>
      <c r="E26" s="156"/>
      <c r="F26" s="156"/>
      <c r="G26" s="156"/>
      <c r="H26" s="156"/>
      <c r="I26" s="156"/>
      <c r="J26" s="156"/>
    </row>
    <row r="27" spans="1:10" x14ac:dyDescent="0.2">
      <c r="A27" s="156"/>
      <c r="B27" s="156"/>
      <c r="C27" s="156"/>
      <c r="D27" s="156"/>
      <c r="E27" s="156"/>
      <c r="F27" s="156"/>
      <c r="G27" s="156"/>
      <c r="H27" s="156"/>
      <c r="I27" s="156"/>
      <c r="J27" s="156"/>
    </row>
    <row r="28" spans="1:10" x14ac:dyDescent="0.2">
      <c r="A28" s="156"/>
      <c r="B28" s="156"/>
      <c r="C28" s="156"/>
      <c r="D28" s="156"/>
      <c r="E28" s="156"/>
      <c r="F28" s="156"/>
      <c r="G28" s="156"/>
      <c r="H28" s="156"/>
      <c r="I28" s="156"/>
      <c r="J28" s="156"/>
    </row>
  </sheetData>
  <mergeCells count="2">
    <mergeCell ref="A15:H15"/>
    <mergeCell ref="A14:J14"/>
  </mergeCells>
  <dataValidations count="1">
    <dataValidation type="date" operator="greaterThan" allowBlank="1" showInputMessage="1" showErrorMessage="1" sqref="D8:E13 B10:C13">
      <formula1>32874</formula1>
    </dataValidation>
  </dataValidations>
  <printOptions horizontalCentered="1"/>
  <pageMargins left="0.52" right="0.4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1.Образац БС-ДУДПФ-Актива</vt:lpstr>
      <vt:lpstr>1.1.Образац БС-ДУДПФ-Пасива</vt:lpstr>
      <vt:lpstr>2. Образац БУ-ДУДПФ</vt:lpstr>
      <vt:lpstr>3. Образац ОДГ-ДУДПФ</vt:lpstr>
      <vt:lpstr>4. Образац ПK-ДУДПФ</vt:lpstr>
      <vt:lpstr>5. Образац ТГ-ДУДПФ</vt:lpstr>
      <vt:lpstr>1.Образац У-К-ДУДПФ </vt:lpstr>
      <vt:lpstr>а.Образац 1. К-О-ДУ ДПФ </vt:lpstr>
      <vt:lpstr>б. Образац 2. К-Д-ДУДПФ</vt:lpstr>
      <vt:lpstr>2. Образац Н-ДУДПФ</vt:lpstr>
      <vt:lpstr>3.Образац П-ДУДПФ</vt:lpstr>
      <vt:lpstr>'1.1.Образац БС-ДУДПФ-Пасива'!Print_Titles</vt:lpstr>
      <vt:lpstr>'1.Образац БС-ДУДПФ-Актива'!Print_Titles</vt:lpstr>
      <vt:lpstr>'2. Образац БУ-ДУДПФ'!Print_Titles</vt:lpstr>
      <vt:lpstr>'4. Образац ПK-ДУДПФ'!Print_Titles</vt:lpstr>
      <vt:lpstr>'5. Образац ТГ-ДУДПФ'!Print_Titles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SandraK</dc:creator>
  <cp:lastModifiedBy>Vesna1</cp:lastModifiedBy>
  <cp:lastPrinted>2018-05-08T11:22:41Z</cp:lastPrinted>
  <dcterms:created xsi:type="dcterms:W3CDTF">2018-02-16T08:31:44Z</dcterms:created>
  <dcterms:modified xsi:type="dcterms:W3CDTF">2018-05-08T11:24:09Z</dcterms:modified>
</cp:coreProperties>
</file>