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codeName="ThisWorkbook" defaultThemeVersion="124226"/>
  <xr:revisionPtr revIDLastSave="0" documentId="13_ncr:1_{97B8B719-865A-4CE9-A64D-C77F2D699153}" xr6:coauthVersionLast="45" xr6:coauthVersionMax="47" xr10:uidLastSave="{00000000-0000-0000-0000-000000000000}"/>
  <bookViews>
    <workbookView xWindow="-120" yWindow="-120" windowWidth="19440" windowHeight="15000" tabRatio="859" xr2:uid="{00000000-000D-0000-FFFF-FFFF00000000}"/>
  </bookViews>
  <sheets>
    <sheet name="1.П-Ш-Д" sheetId="1" r:id="rId1"/>
    <sheet name="2.ПМ-АО-Д" sheetId="46" r:id="rId2"/>
    <sheet name="3.Ш-Д" sheetId="2" r:id="rId3"/>
    <sheet name="4.БС-Д" sheetId="28" r:id="rId4"/>
    <sheet name="5.БУ-Д" sheetId="30" r:id="rId5"/>
    <sheet name="6.ТГ-Д" sheetId="31" r:id="rId6"/>
    <sheet name="7.ПК-Д" sheetId="52" r:id="rId7"/>
    <sheet name="8.ТСО-Д" sheetId="3" r:id="rId8"/>
    <sheet name="9.ТПЛ-Д" sheetId="4" r:id="rId9"/>
    <sheet name="10.ТСО1-Д" sheetId="47" r:id="rId10"/>
    <sheet name="11.КП-Д" sheetId="20" r:id="rId11"/>
    <sheet name="12.Ш-АО-Д" sheetId="14" r:id="rId12"/>
    <sheet name="13.РШ-Д" sheetId="9" r:id="rId13"/>
    <sheet name="14.ПРЖ-Д" sheetId="34" r:id="rId14"/>
    <sheet name="15.ПРНЖ-Д" sheetId="51" r:id="rId15"/>
    <sheet name="16.ТРНЖ-Д" sheetId="21" r:id="rId16"/>
    <sheet name="17.ТРЖ-Д" sheetId="22" r:id="rId17"/>
    <sheet name="18.КС-Д" sheetId="17" r:id="rId18"/>
    <sheet name="19.ЗПО-Д" sheetId="48" r:id="rId19"/>
    <sheet name="20.IBNR-LŠ-D" sheetId="26" r:id="rId20"/>
    <sheet name="21.IBNR-IŠ-D" sheetId="40" r:id="rId21"/>
    <sheet name="22.IBNR-RŠ-D" sheetId="38" r:id="rId22"/>
    <sheet name="23.IBNR-BRŠ-D" sheetId="39" r:id="rId23"/>
  </sheets>
  <externalReferences>
    <externalReference r:id="rId24"/>
    <externalReference r:id="rId25"/>
  </externalReferences>
  <definedNames>
    <definedName name="_Fill" localSheetId="20" hidden="1">#REF!</definedName>
    <definedName name="_Fill" localSheetId="21" hidden="1">#REF!</definedName>
    <definedName name="_Fill" localSheetId="22" hidden="1">#REF!</definedName>
    <definedName name="_Fill" hidden="1">#REF!</definedName>
    <definedName name="Column1">#REF!</definedName>
    <definedName name="Data1">#REF!</definedName>
    <definedName name="Header">#REF!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6" i="3" l="1"/>
  <c r="A42" i="52" l="1"/>
  <c r="J41" i="52"/>
  <c r="L41" i="52" s="1"/>
  <c r="J40" i="52"/>
  <c r="L40" i="52" s="1"/>
  <c r="J39" i="52"/>
  <c r="L39" i="52" s="1"/>
  <c r="J38" i="52"/>
  <c r="L38" i="52" s="1"/>
  <c r="J37" i="52"/>
  <c r="L37" i="52" s="1"/>
  <c r="K36" i="52"/>
  <c r="I36" i="52"/>
  <c r="H36" i="52"/>
  <c r="G36" i="52"/>
  <c r="F36" i="52"/>
  <c r="E36" i="52"/>
  <c r="J36" i="52" s="1"/>
  <c r="L36" i="52" s="1"/>
  <c r="D36" i="52"/>
  <c r="C36" i="52"/>
  <c r="J35" i="52"/>
  <c r="L35" i="52" s="1"/>
  <c r="J34" i="52"/>
  <c r="L34" i="52" s="1"/>
  <c r="A33" i="52"/>
  <c r="J32" i="52"/>
  <c r="L32" i="52" s="1"/>
  <c r="L31" i="52"/>
  <c r="J31" i="52"/>
  <c r="F30" i="52"/>
  <c r="F33" i="52" s="1"/>
  <c r="F42" i="52" s="1"/>
  <c r="A30" i="52"/>
  <c r="J29" i="52"/>
  <c r="L29" i="52" s="1"/>
  <c r="J28" i="52"/>
  <c r="L28" i="52" s="1"/>
  <c r="J27" i="52"/>
  <c r="L27" i="52" s="1"/>
  <c r="J26" i="52"/>
  <c r="L26" i="52" s="1"/>
  <c r="J25" i="52"/>
  <c r="L25" i="52" s="1"/>
  <c r="K24" i="52"/>
  <c r="K30" i="52" s="1"/>
  <c r="K33" i="52" s="1"/>
  <c r="K42" i="52" s="1"/>
  <c r="I24" i="52"/>
  <c r="H24" i="52"/>
  <c r="G24" i="52"/>
  <c r="G30" i="52" s="1"/>
  <c r="G33" i="52" s="1"/>
  <c r="G42" i="52" s="1"/>
  <c r="F24" i="52"/>
  <c r="E24" i="52"/>
  <c r="D24" i="52"/>
  <c r="C24" i="52"/>
  <c r="J24" i="52" s="1"/>
  <c r="L24" i="52" s="1"/>
  <c r="J23" i="52"/>
  <c r="L23" i="52" s="1"/>
  <c r="J22" i="52"/>
  <c r="L22" i="52" s="1"/>
  <c r="K21" i="52"/>
  <c r="I21" i="52"/>
  <c r="I30" i="52" s="1"/>
  <c r="I33" i="52" s="1"/>
  <c r="I42" i="52" s="1"/>
  <c r="H21" i="52"/>
  <c r="H30" i="52" s="1"/>
  <c r="H33" i="52" s="1"/>
  <c r="H42" i="52" s="1"/>
  <c r="G21" i="52"/>
  <c r="F21" i="52"/>
  <c r="E21" i="52"/>
  <c r="E30" i="52" s="1"/>
  <c r="E33" i="52" s="1"/>
  <c r="E42" i="52" s="1"/>
  <c r="D21" i="52"/>
  <c r="D30" i="52" s="1"/>
  <c r="D33" i="52" s="1"/>
  <c r="D42" i="52" s="1"/>
  <c r="C21" i="52"/>
  <c r="A21" i="52"/>
  <c r="L20" i="52"/>
  <c r="J20" i="52"/>
  <c r="J19" i="52"/>
  <c r="L19" i="52" s="1"/>
  <c r="L18" i="52"/>
  <c r="J18" i="52"/>
  <c r="A18" i="52"/>
  <c r="J21" i="52" l="1"/>
  <c r="L21" i="52" s="1"/>
  <c r="C30" i="52"/>
  <c r="D45" i="34"/>
  <c r="E45" i="34"/>
  <c r="F45" i="34"/>
  <c r="G45" i="34"/>
  <c r="H45" i="34"/>
  <c r="I45" i="34"/>
  <c r="J45" i="34"/>
  <c r="K45" i="34"/>
  <c r="L45" i="34"/>
  <c r="M45" i="34"/>
  <c r="N45" i="34"/>
  <c r="O45" i="34"/>
  <c r="P45" i="34"/>
  <c r="Q45" i="34"/>
  <c r="R45" i="34"/>
  <c r="S45" i="34"/>
  <c r="T45" i="34"/>
  <c r="U45" i="34"/>
  <c r="V45" i="34"/>
  <c r="W45" i="34"/>
  <c r="X45" i="34"/>
  <c r="Y45" i="34"/>
  <c r="Z45" i="34"/>
  <c r="C45" i="34"/>
  <c r="D41" i="34"/>
  <c r="E41" i="34"/>
  <c r="F41" i="34"/>
  <c r="G41" i="34"/>
  <c r="H41" i="34"/>
  <c r="I41" i="34"/>
  <c r="J41" i="34"/>
  <c r="K41" i="34"/>
  <c r="L41" i="34"/>
  <c r="M41" i="34"/>
  <c r="N41" i="34"/>
  <c r="O41" i="34"/>
  <c r="P41" i="34"/>
  <c r="Q41" i="34"/>
  <c r="R41" i="34"/>
  <c r="S41" i="34"/>
  <c r="T41" i="34"/>
  <c r="U41" i="34"/>
  <c r="V41" i="34"/>
  <c r="W41" i="34"/>
  <c r="X41" i="34"/>
  <c r="Y41" i="34"/>
  <c r="Z41" i="34"/>
  <c r="C41" i="34"/>
  <c r="D34" i="34"/>
  <c r="E34" i="34"/>
  <c r="F34" i="34"/>
  <c r="G34" i="34"/>
  <c r="H34" i="34"/>
  <c r="I34" i="34"/>
  <c r="J34" i="34"/>
  <c r="K34" i="34"/>
  <c r="L34" i="34"/>
  <c r="M34" i="34"/>
  <c r="N34" i="34"/>
  <c r="O34" i="34"/>
  <c r="P34" i="34"/>
  <c r="Q34" i="34"/>
  <c r="R34" i="34"/>
  <c r="S34" i="34"/>
  <c r="T34" i="34"/>
  <c r="U34" i="34"/>
  <c r="V34" i="34"/>
  <c r="W34" i="34"/>
  <c r="X34" i="34"/>
  <c r="Y34" i="34"/>
  <c r="Z34" i="34"/>
  <c r="C34" i="34"/>
  <c r="D30" i="34"/>
  <c r="E30" i="34"/>
  <c r="F30" i="34"/>
  <c r="G30" i="34"/>
  <c r="H30" i="34"/>
  <c r="I30" i="34"/>
  <c r="J30" i="34"/>
  <c r="K30" i="34"/>
  <c r="L30" i="34"/>
  <c r="M30" i="34"/>
  <c r="N30" i="34"/>
  <c r="O30" i="34"/>
  <c r="P30" i="34"/>
  <c r="Q30" i="34"/>
  <c r="R30" i="34"/>
  <c r="S30" i="34"/>
  <c r="T30" i="34"/>
  <c r="U30" i="34"/>
  <c r="V30" i="34"/>
  <c r="W30" i="34"/>
  <c r="X30" i="34"/>
  <c r="Y30" i="34"/>
  <c r="Z30" i="34"/>
  <c r="C30" i="34"/>
  <c r="D26" i="34"/>
  <c r="E26" i="34"/>
  <c r="F26" i="34"/>
  <c r="G26" i="34"/>
  <c r="H26" i="34"/>
  <c r="I26" i="34"/>
  <c r="J26" i="34"/>
  <c r="K26" i="34"/>
  <c r="L26" i="34"/>
  <c r="M26" i="34"/>
  <c r="N26" i="34"/>
  <c r="O26" i="34"/>
  <c r="P26" i="34"/>
  <c r="Q26" i="34"/>
  <c r="R26" i="34"/>
  <c r="S26" i="34"/>
  <c r="T26" i="34"/>
  <c r="U26" i="34"/>
  <c r="V26" i="34"/>
  <c r="W26" i="34"/>
  <c r="X26" i="34"/>
  <c r="Y26" i="34"/>
  <c r="Z26" i="34"/>
  <c r="C26" i="34"/>
  <c r="V21" i="34"/>
  <c r="V22" i="34"/>
  <c r="V23" i="34"/>
  <c r="V24" i="34"/>
  <c r="V25" i="34"/>
  <c r="V27" i="34"/>
  <c r="V28" i="34"/>
  <c r="V29" i="34"/>
  <c r="V31" i="34"/>
  <c r="V32" i="34"/>
  <c r="V33" i="34"/>
  <c r="V35" i="34"/>
  <c r="V36" i="34"/>
  <c r="V37" i="34"/>
  <c r="V38" i="34"/>
  <c r="V39" i="34"/>
  <c r="V40" i="34"/>
  <c r="V42" i="34"/>
  <c r="V43" i="34"/>
  <c r="V44" i="34"/>
  <c r="V20" i="34"/>
  <c r="U20" i="34"/>
  <c r="U21" i="34"/>
  <c r="U22" i="34"/>
  <c r="U23" i="34"/>
  <c r="U24" i="34"/>
  <c r="U25" i="34"/>
  <c r="U27" i="34"/>
  <c r="U28" i="34"/>
  <c r="U29" i="34"/>
  <c r="U31" i="34"/>
  <c r="U32" i="34"/>
  <c r="U33" i="34"/>
  <c r="U35" i="34"/>
  <c r="U36" i="34"/>
  <c r="U37" i="34"/>
  <c r="U38" i="34"/>
  <c r="U39" i="34"/>
  <c r="U40" i="34"/>
  <c r="U42" i="34"/>
  <c r="U43" i="34"/>
  <c r="U44" i="34"/>
  <c r="T20" i="34"/>
  <c r="S20" i="34"/>
  <c r="H20" i="34"/>
  <c r="G20" i="34"/>
  <c r="T21" i="34"/>
  <c r="T22" i="34"/>
  <c r="T23" i="34"/>
  <c r="T24" i="34"/>
  <c r="T25" i="34"/>
  <c r="T27" i="34"/>
  <c r="T28" i="34"/>
  <c r="T29" i="34"/>
  <c r="T31" i="34"/>
  <c r="T32" i="34"/>
  <c r="T33" i="34"/>
  <c r="T35" i="34"/>
  <c r="T36" i="34"/>
  <c r="T37" i="34"/>
  <c r="T38" i="34"/>
  <c r="T39" i="34"/>
  <c r="T40" i="34"/>
  <c r="T42" i="34"/>
  <c r="T43" i="34"/>
  <c r="T44" i="34"/>
  <c r="S21" i="34"/>
  <c r="S22" i="34"/>
  <c r="S23" i="34"/>
  <c r="S24" i="34"/>
  <c r="S25" i="34"/>
  <c r="S27" i="34"/>
  <c r="S28" i="34"/>
  <c r="S29" i="34"/>
  <c r="S31" i="34"/>
  <c r="S32" i="34"/>
  <c r="S33" i="34"/>
  <c r="S35" i="34"/>
  <c r="S36" i="34"/>
  <c r="S37" i="34"/>
  <c r="S38" i="34"/>
  <c r="S39" i="34"/>
  <c r="S40" i="34"/>
  <c r="S42" i="34"/>
  <c r="S43" i="34"/>
  <c r="S44" i="34"/>
  <c r="H21" i="34"/>
  <c r="H22" i="34"/>
  <c r="H23" i="34"/>
  <c r="H24" i="34"/>
  <c r="H25" i="34"/>
  <c r="H27" i="34"/>
  <c r="H28" i="34"/>
  <c r="H29" i="34"/>
  <c r="H31" i="34"/>
  <c r="H32" i="34"/>
  <c r="H33" i="34"/>
  <c r="H35" i="34"/>
  <c r="H36" i="34"/>
  <c r="H37" i="34"/>
  <c r="H38" i="34"/>
  <c r="H39" i="34"/>
  <c r="H40" i="34"/>
  <c r="H42" i="34"/>
  <c r="H43" i="34"/>
  <c r="H44" i="34"/>
  <c r="C33" i="52" l="1"/>
  <c r="J30" i="52"/>
  <c r="L30" i="52" s="1"/>
  <c r="C48" i="9"/>
  <c r="G42" i="9"/>
  <c r="H42" i="9"/>
  <c r="J42" i="9"/>
  <c r="N42" i="9"/>
  <c r="G43" i="9"/>
  <c r="H43" i="9"/>
  <c r="J43" i="9"/>
  <c r="N43" i="9"/>
  <c r="G44" i="9"/>
  <c r="H44" i="9"/>
  <c r="J44" i="9"/>
  <c r="N44" i="9"/>
  <c r="G45" i="9"/>
  <c r="H45" i="9"/>
  <c r="J45" i="9"/>
  <c r="N45" i="9"/>
  <c r="Q47" i="20"/>
  <c r="R43" i="20"/>
  <c r="R44" i="20"/>
  <c r="R45" i="20"/>
  <c r="R48" i="20" s="1"/>
  <c r="R46" i="20"/>
  <c r="Q41" i="20"/>
  <c r="Q42" i="20"/>
  <c r="Q48" i="20" s="1"/>
  <c r="Q43" i="20"/>
  <c r="Q44" i="20"/>
  <c r="Q45" i="20"/>
  <c r="Q46" i="20"/>
  <c r="Q40" i="20"/>
  <c r="D48" i="20"/>
  <c r="E48" i="20"/>
  <c r="F48" i="20"/>
  <c r="G48" i="20"/>
  <c r="H48" i="20"/>
  <c r="I48" i="20"/>
  <c r="J48" i="20"/>
  <c r="K48" i="20"/>
  <c r="L48" i="20"/>
  <c r="M48" i="20"/>
  <c r="N48" i="20"/>
  <c r="O48" i="20"/>
  <c r="P48" i="20"/>
  <c r="C42" i="52" l="1"/>
  <c r="J42" i="52" s="1"/>
  <c r="L42" i="52" s="1"/>
  <c r="J33" i="52"/>
  <c r="L33" i="52" s="1"/>
  <c r="C48" i="2"/>
  <c r="D49" i="2"/>
  <c r="C49" i="2"/>
  <c r="D48" i="2"/>
  <c r="E48" i="2"/>
  <c r="F48" i="2"/>
  <c r="G48" i="2"/>
  <c r="H48" i="2"/>
  <c r="I48" i="2"/>
  <c r="J48" i="2"/>
  <c r="K48" i="2"/>
  <c r="L48" i="2"/>
  <c r="M48" i="2"/>
  <c r="N48" i="2"/>
  <c r="O48" i="2"/>
  <c r="P48" i="2"/>
  <c r="Q48" i="2"/>
  <c r="R48" i="2"/>
  <c r="S48" i="2"/>
  <c r="T48" i="2"/>
  <c r="U48" i="2"/>
  <c r="V48" i="2"/>
  <c r="W48" i="2"/>
  <c r="X48" i="2"/>
  <c r="Y48" i="2"/>
  <c r="Z48" i="2"/>
  <c r="W44" i="2"/>
  <c r="X44" i="2"/>
  <c r="Y44" i="2"/>
  <c r="W45" i="2"/>
  <c r="X45" i="2"/>
  <c r="Y45" i="2"/>
  <c r="W46" i="2"/>
  <c r="X46" i="2"/>
  <c r="Y46" i="2"/>
  <c r="W47" i="2"/>
  <c r="X47" i="2"/>
  <c r="Y47" i="2"/>
  <c r="P44" i="2"/>
  <c r="P45" i="2"/>
  <c r="P46" i="2"/>
  <c r="P47" i="2"/>
  <c r="M44" i="2"/>
  <c r="N44" i="2"/>
  <c r="M45" i="2"/>
  <c r="N45" i="2"/>
  <c r="M46" i="2"/>
  <c r="N46" i="2"/>
  <c r="M47" i="2"/>
  <c r="N47" i="2"/>
  <c r="G44" i="2"/>
  <c r="H44" i="2"/>
  <c r="G45" i="2"/>
  <c r="H45" i="2" s="1"/>
  <c r="G46" i="2"/>
  <c r="H46" i="2"/>
  <c r="G47" i="2"/>
  <c r="H47" i="2" s="1"/>
  <c r="G43" i="2"/>
  <c r="J166" i="1"/>
  <c r="K166" i="1"/>
  <c r="N37" i="51" l="1"/>
  <c r="M37" i="51"/>
  <c r="L37" i="51"/>
  <c r="K37" i="51"/>
  <c r="J37" i="51"/>
  <c r="I37" i="51"/>
  <c r="H37" i="51"/>
  <c r="G37" i="51"/>
  <c r="F37" i="51"/>
  <c r="E37" i="51"/>
  <c r="D37" i="51"/>
  <c r="C37" i="51"/>
  <c r="P36" i="51"/>
  <c r="O36" i="51"/>
  <c r="P35" i="51"/>
  <c r="O35" i="51"/>
  <c r="P34" i="51"/>
  <c r="O34" i="51"/>
  <c r="P33" i="51"/>
  <c r="O33" i="51"/>
  <c r="P32" i="51"/>
  <c r="O32" i="51"/>
  <c r="P31" i="51"/>
  <c r="O31" i="51"/>
  <c r="P30" i="51"/>
  <c r="O30" i="51"/>
  <c r="P29" i="51"/>
  <c r="O29" i="51"/>
  <c r="P28" i="51"/>
  <c r="O28" i="51"/>
  <c r="P27" i="51"/>
  <c r="O27" i="51"/>
  <c r="P26" i="51"/>
  <c r="O26" i="51"/>
  <c r="P25" i="51"/>
  <c r="O25" i="51"/>
  <c r="P24" i="51"/>
  <c r="O24" i="51"/>
  <c r="P23" i="51"/>
  <c r="O23" i="51"/>
  <c r="P22" i="51"/>
  <c r="O22" i="51"/>
  <c r="P21" i="51"/>
  <c r="O21" i="51"/>
  <c r="P20" i="51"/>
  <c r="O20" i="51"/>
  <c r="P19" i="51"/>
  <c r="O19" i="51"/>
  <c r="O37" i="51" l="1"/>
  <c r="P37" i="51"/>
  <c r="Z49" i="2" l="1"/>
  <c r="Z39" i="2"/>
  <c r="J140" i="1" l="1"/>
  <c r="J167" i="1" s="1"/>
  <c r="K140" i="1"/>
  <c r="K167" i="1" s="1"/>
  <c r="AE20" i="22" l="1"/>
  <c r="AA21" i="21"/>
  <c r="AA22" i="21"/>
  <c r="AA23" i="21"/>
  <c r="AA24" i="21"/>
  <c r="AA25" i="21"/>
  <c r="AA26" i="21"/>
  <c r="AA27" i="21"/>
  <c r="AA28" i="21"/>
  <c r="AA29" i="21"/>
  <c r="AA30" i="21"/>
  <c r="AA31" i="21"/>
  <c r="AA32" i="21"/>
  <c r="AA33" i="21"/>
  <c r="AA34" i="21"/>
  <c r="AA35" i="21"/>
  <c r="AA36" i="21"/>
  <c r="AA37" i="21"/>
  <c r="AA20" i="21"/>
  <c r="AG28" i="22" l="1"/>
  <c r="AF28" i="22"/>
  <c r="AE21" i="22"/>
  <c r="AE22" i="22"/>
  <c r="AE23" i="22"/>
  <c r="AE24" i="22"/>
  <c r="AE25" i="22"/>
  <c r="AE26" i="22"/>
  <c r="AE27" i="22"/>
  <c r="AB38" i="21"/>
  <c r="AE28" i="22" l="1"/>
  <c r="G35" i="34" l="1"/>
  <c r="G21" i="34"/>
  <c r="G27" i="34"/>
  <c r="G28" i="34"/>
  <c r="G29" i="34"/>
  <c r="G31" i="34"/>
  <c r="G32" i="34"/>
  <c r="G33" i="34"/>
  <c r="G36" i="34"/>
  <c r="G37" i="34"/>
  <c r="G38" i="34"/>
  <c r="G39" i="34"/>
  <c r="G40" i="34"/>
  <c r="G42" i="34"/>
  <c r="G43" i="34"/>
  <c r="G44" i="34"/>
  <c r="H61" i="1" l="1"/>
  <c r="I61" i="1"/>
  <c r="G61" i="1"/>
  <c r="D61" i="1"/>
  <c r="C61" i="1"/>
  <c r="I162" i="1" l="1"/>
  <c r="H162" i="1"/>
  <c r="G162" i="1"/>
  <c r="E140" i="1" l="1"/>
  <c r="E167" i="1" s="1"/>
  <c r="C162" i="1"/>
  <c r="D162" i="1"/>
  <c r="M32" i="14" l="1"/>
  <c r="L32" i="14"/>
  <c r="K32" i="14"/>
  <c r="I32" i="14"/>
  <c r="H32" i="14"/>
  <c r="G32" i="14"/>
  <c r="F32" i="14"/>
  <c r="E32" i="14"/>
  <c r="D32" i="14"/>
  <c r="C32" i="14"/>
  <c r="A12" i="14"/>
  <c r="J32" i="14" l="1"/>
  <c r="G25" i="34"/>
  <c r="G24" i="34"/>
  <c r="G23" i="34"/>
  <c r="G22" i="34"/>
  <c r="M13" i="34"/>
  <c r="A13" i="34"/>
  <c r="I155" i="1" l="1"/>
  <c r="H155" i="1"/>
  <c r="G155" i="1"/>
  <c r="D155" i="1"/>
  <c r="C155" i="1"/>
  <c r="I151" i="1"/>
  <c r="H151" i="1"/>
  <c r="G151" i="1"/>
  <c r="D151" i="1"/>
  <c r="C151" i="1"/>
  <c r="I147" i="1"/>
  <c r="H147" i="1"/>
  <c r="G147" i="1"/>
  <c r="D147" i="1"/>
  <c r="C147" i="1"/>
  <c r="F140" i="1"/>
  <c r="F167" i="1" s="1"/>
  <c r="I139" i="1"/>
  <c r="H139" i="1"/>
  <c r="G139" i="1"/>
  <c r="D139" i="1"/>
  <c r="C139" i="1"/>
  <c r="I136" i="1"/>
  <c r="H136" i="1"/>
  <c r="G136" i="1"/>
  <c r="D136" i="1"/>
  <c r="C136" i="1"/>
  <c r="I133" i="1"/>
  <c r="H133" i="1"/>
  <c r="G133" i="1"/>
  <c r="D133" i="1"/>
  <c r="C133" i="1"/>
  <c r="I124" i="1"/>
  <c r="H124" i="1"/>
  <c r="G124" i="1"/>
  <c r="D124" i="1"/>
  <c r="C124" i="1"/>
  <c r="I121" i="1"/>
  <c r="H121" i="1"/>
  <c r="G121" i="1"/>
  <c r="D121" i="1"/>
  <c r="C121" i="1"/>
  <c r="I114" i="1"/>
  <c r="H114" i="1"/>
  <c r="G114" i="1"/>
  <c r="D114" i="1"/>
  <c r="C114" i="1"/>
  <c r="I91" i="1"/>
  <c r="H91" i="1"/>
  <c r="G91" i="1"/>
  <c r="D91" i="1"/>
  <c r="C91" i="1"/>
  <c r="I85" i="1"/>
  <c r="H85" i="1"/>
  <c r="G85" i="1"/>
  <c r="D85" i="1"/>
  <c r="C85" i="1"/>
  <c r="I80" i="1"/>
  <c r="H80" i="1"/>
  <c r="G80" i="1"/>
  <c r="D80" i="1"/>
  <c r="C80" i="1"/>
  <c r="I75" i="1"/>
  <c r="H75" i="1"/>
  <c r="G75" i="1"/>
  <c r="D75" i="1"/>
  <c r="C75" i="1"/>
  <c r="I56" i="1"/>
  <c r="H56" i="1"/>
  <c r="G56" i="1"/>
  <c r="D56" i="1"/>
  <c r="C56" i="1"/>
  <c r="I50" i="1"/>
  <c r="H50" i="1"/>
  <c r="G50" i="1"/>
  <c r="D50" i="1"/>
  <c r="C50" i="1"/>
  <c r="I44" i="1"/>
  <c r="H44" i="1"/>
  <c r="G44" i="1"/>
  <c r="D44" i="1"/>
  <c r="C44" i="1"/>
  <c r="I41" i="1"/>
  <c r="H41" i="1"/>
  <c r="G41" i="1"/>
  <c r="D41" i="1"/>
  <c r="C41" i="1"/>
  <c r="I38" i="1"/>
  <c r="H38" i="1"/>
  <c r="G38" i="1"/>
  <c r="D38" i="1"/>
  <c r="C38" i="1"/>
  <c r="I34" i="1"/>
  <c r="H34" i="1"/>
  <c r="G34" i="1"/>
  <c r="D34" i="1"/>
  <c r="C34" i="1"/>
  <c r="I29" i="1"/>
  <c r="H29" i="1"/>
  <c r="G29" i="1"/>
  <c r="D29" i="1"/>
  <c r="C29" i="1"/>
  <c r="D166" i="1" l="1"/>
  <c r="C166" i="1"/>
  <c r="I166" i="1"/>
  <c r="G166" i="1"/>
  <c r="H166" i="1"/>
  <c r="G140" i="1"/>
  <c r="I140" i="1"/>
  <c r="C140" i="1"/>
  <c r="D140" i="1"/>
  <c r="H140" i="1"/>
  <c r="H28" i="48"/>
  <c r="G28" i="48"/>
  <c r="F28" i="48"/>
  <c r="E28" i="48"/>
  <c r="C23" i="48"/>
  <c r="C22" i="48"/>
  <c r="C21" i="48"/>
  <c r="C20" i="48"/>
  <c r="C19" i="48"/>
  <c r="C18" i="48"/>
  <c r="C17" i="48"/>
  <c r="C16" i="48"/>
  <c r="C15" i="48"/>
  <c r="C14" i="48"/>
  <c r="C13" i="48"/>
  <c r="C167" i="1" l="1"/>
  <c r="I167" i="1"/>
  <c r="G167" i="1"/>
  <c r="D167" i="1"/>
  <c r="H167" i="1"/>
  <c r="H18" i="47"/>
  <c r="G18" i="47"/>
  <c r="D12" i="47"/>
  <c r="D11" i="47"/>
  <c r="D9" i="47"/>
  <c r="D8" i="47"/>
  <c r="D7" i="47"/>
  <c r="D3" i="47"/>
  <c r="D2" i="47"/>
  <c r="H21" i="47" l="1"/>
  <c r="D21" i="47"/>
  <c r="D40" i="47"/>
  <c r="E40" i="47"/>
  <c r="G40" i="47"/>
  <c r="H40" i="47"/>
  <c r="G21" i="47"/>
  <c r="E21" i="47"/>
  <c r="D18" i="47"/>
  <c r="E18" i="47"/>
  <c r="I18" i="47"/>
  <c r="F21" i="47" l="1"/>
  <c r="H50" i="47"/>
  <c r="I21" i="47"/>
  <c r="D50" i="47"/>
  <c r="G50" i="47"/>
  <c r="F40" i="47"/>
  <c r="I40" i="47"/>
  <c r="E50" i="47"/>
  <c r="K18" i="47"/>
  <c r="J40" i="47"/>
  <c r="J18" i="47"/>
  <c r="L18" i="47" s="1"/>
  <c r="J21" i="47"/>
  <c r="K21" i="47"/>
  <c r="K40" i="47"/>
  <c r="F18" i="47"/>
  <c r="F50" i="47" l="1"/>
  <c r="I50" i="47"/>
  <c r="J50" i="47"/>
  <c r="L21" i="47"/>
  <c r="K50" i="47"/>
  <c r="L40" i="47"/>
  <c r="D31" i="46"/>
  <c r="C31" i="46"/>
  <c r="L50" i="47" l="1"/>
  <c r="C74" i="30"/>
  <c r="C75" i="30" s="1"/>
  <c r="C76" i="30" s="1"/>
  <c r="C77" i="30" s="1"/>
  <c r="C78" i="30" s="1"/>
  <c r="C79" i="30" s="1"/>
  <c r="C80" i="30" s="1"/>
  <c r="C81" i="30" s="1"/>
  <c r="C82" i="30" s="1"/>
  <c r="C83" i="30" s="1"/>
  <c r="C84" i="30" s="1"/>
  <c r="C85" i="30" s="1"/>
  <c r="C86" i="30" s="1"/>
  <c r="C87" i="30" s="1"/>
  <c r="C88" i="30" s="1"/>
  <c r="C89" i="30" s="1"/>
  <c r="C90" i="30" s="1"/>
  <c r="C91" i="30" s="1"/>
  <c r="C92" i="30" s="1"/>
  <c r="C93" i="30" s="1"/>
  <c r="C94" i="30" s="1"/>
  <c r="C95" i="30" s="1"/>
  <c r="C96" i="30" s="1"/>
  <c r="C97" i="30" s="1"/>
  <c r="C98" i="30" s="1"/>
  <c r="C99" i="30" s="1"/>
  <c r="C100" i="30" s="1"/>
  <c r="C101" i="30" s="1"/>
  <c r="C102" i="30" s="1"/>
  <c r="C103" i="30" s="1"/>
  <c r="C104" i="30" s="1"/>
  <c r="C105" i="30" s="1"/>
  <c r="C106" i="30" s="1"/>
  <c r="C107" i="30" s="1"/>
  <c r="C108" i="30" s="1"/>
  <c r="C109" i="30" s="1"/>
  <c r="C110" i="30" s="1"/>
  <c r="C111" i="30" s="1"/>
  <c r="C112" i="30" s="1"/>
  <c r="C113" i="30" s="1"/>
  <c r="C114" i="30" s="1"/>
  <c r="C115" i="30" s="1"/>
  <c r="C116" i="30" s="1"/>
  <c r="C117" i="30" s="1"/>
  <c r="C118" i="30" s="1"/>
  <c r="C119" i="30" s="1"/>
  <c r="C120" i="30" s="1"/>
  <c r="C121" i="30" s="1"/>
  <c r="C122" i="30" s="1"/>
  <c r="C123" i="30" s="1"/>
  <c r="C124" i="30" s="1"/>
  <c r="C125" i="30" s="1"/>
  <c r="C126" i="30" s="1"/>
  <c r="C127" i="30" s="1"/>
  <c r="C128" i="30" s="1"/>
  <c r="C129" i="30" s="1"/>
  <c r="C130" i="30" s="1"/>
  <c r="C131" i="30" s="1"/>
  <c r="C132" i="30" s="1"/>
  <c r="C133" i="30" s="1"/>
  <c r="C134" i="30" s="1"/>
  <c r="C135" i="30" s="1"/>
  <c r="C136" i="30" s="1"/>
  <c r="C137" i="30" s="1"/>
  <c r="C138" i="30" s="1"/>
  <c r="C60" i="30"/>
  <c r="C61" i="30" s="1"/>
  <c r="C62" i="30" s="1"/>
  <c r="C63" i="30" s="1"/>
  <c r="C64" i="30" s="1"/>
  <c r="C65" i="30" s="1"/>
  <c r="C66" i="30" s="1"/>
  <c r="C67" i="30" s="1"/>
  <c r="C68" i="30" s="1"/>
  <c r="C69" i="30" s="1"/>
  <c r="C44" i="30"/>
  <c r="C45" i="30" s="1"/>
  <c r="C46" i="30" s="1"/>
  <c r="C47" i="30" s="1"/>
  <c r="C48" i="30" s="1"/>
  <c r="C49" i="30" s="1"/>
  <c r="C50" i="30" s="1"/>
  <c r="C51" i="30" s="1"/>
  <c r="C52" i="30" s="1"/>
  <c r="C21" i="30"/>
  <c r="C22" i="30" s="1"/>
  <c r="C23" i="30" s="1"/>
  <c r="C24" i="30" s="1"/>
  <c r="C25" i="30" s="1"/>
  <c r="C26" i="30" s="1"/>
  <c r="C27" i="30" s="1"/>
  <c r="C28" i="30" s="1"/>
  <c r="C29" i="30" s="1"/>
  <c r="C30" i="30" s="1"/>
  <c r="C31" i="30" s="1"/>
  <c r="C32" i="30" s="1"/>
  <c r="C33" i="30" s="1"/>
  <c r="C34" i="30" s="1"/>
  <c r="C35" i="30" s="1"/>
  <c r="C36" i="30" s="1"/>
  <c r="C37" i="30" s="1"/>
  <c r="C38" i="30" s="1"/>
  <c r="C39" i="30" s="1"/>
  <c r="C40" i="30" s="1"/>
  <c r="E14" i="30"/>
  <c r="C14" i="30"/>
  <c r="A14" i="30"/>
  <c r="H20" i="9" l="1"/>
  <c r="J20" i="9" s="1"/>
  <c r="G20" i="9"/>
  <c r="R21" i="20"/>
  <c r="Q21" i="20"/>
  <c r="D32" i="4"/>
  <c r="E18" i="3"/>
  <c r="A30" i="40" l="1"/>
  <c r="A29" i="40" s="1"/>
  <c r="A28" i="40" s="1"/>
  <c r="A27" i="40" s="1"/>
  <c r="A26" i="40" s="1"/>
  <c r="A25" i="40" s="1"/>
  <c r="A24" i="40" s="1"/>
  <c r="A23" i="40" s="1"/>
  <c r="A22" i="40" s="1"/>
  <c r="A21" i="40" s="1"/>
  <c r="A20" i="40" s="1"/>
  <c r="A30" i="39"/>
  <c r="A29" i="39" s="1"/>
  <c r="A28" i="39" s="1"/>
  <c r="A27" i="39" s="1"/>
  <c r="A26" i="39" s="1"/>
  <c r="A25" i="39" s="1"/>
  <c r="A24" i="39" s="1"/>
  <c r="A23" i="39" s="1"/>
  <c r="A22" i="39" s="1"/>
  <c r="A21" i="39" s="1"/>
  <c r="A20" i="39" s="1"/>
  <c r="A30" i="38"/>
  <c r="A29" i="38" s="1"/>
  <c r="A28" i="38" s="1"/>
  <c r="A27" i="38" s="1"/>
  <c r="A26" i="38" s="1"/>
  <c r="A25" i="38" s="1"/>
  <c r="A24" i="38" s="1"/>
  <c r="A23" i="38" s="1"/>
  <c r="A22" i="38" s="1"/>
  <c r="A21" i="38" s="1"/>
  <c r="A20" i="38" s="1"/>
  <c r="A30" i="26" l="1"/>
  <c r="A29" i="26" s="1"/>
  <c r="A28" i="26" s="1"/>
  <c r="A27" i="26" s="1"/>
  <c r="A26" i="26" s="1"/>
  <c r="A25" i="26" s="1"/>
  <c r="A24" i="26" s="1"/>
  <c r="A23" i="26" s="1"/>
  <c r="A22" i="26" s="1"/>
  <c r="A21" i="26" s="1"/>
  <c r="A20" i="26" s="1"/>
  <c r="X20" i="21" l="1"/>
  <c r="S38" i="21"/>
  <c r="F19" i="17"/>
  <c r="F20" i="17"/>
  <c r="F21" i="17"/>
  <c r="F22" i="17"/>
  <c r="F23" i="17"/>
  <c r="F24" i="17"/>
  <c r="F25" i="17"/>
  <c r="F26" i="17"/>
  <c r="F27" i="17"/>
  <c r="F18" i="17"/>
  <c r="E28" i="17"/>
  <c r="D28" i="17"/>
  <c r="C28" i="17"/>
  <c r="F28" i="17" l="1"/>
  <c r="C48" i="20" l="1"/>
  <c r="C39" i="20"/>
  <c r="D39" i="20"/>
  <c r="E39" i="20"/>
  <c r="F39" i="20"/>
  <c r="G39" i="20"/>
  <c r="H39" i="20"/>
  <c r="I39" i="20"/>
  <c r="J39" i="20"/>
  <c r="K39" i="20"/>
  <c r="L39" i="20"/>
  <c r="M39" i="20"/>
  <c r="N39" i="20"/>
  <c r="O39" i="20"/>
  <c r="P39" i="20"/>
  <c r="R22" i="20"/>
  <c r="R23" i="20"/>
  <c r="R24" i="20"/>
  <c r="R25" i="20"/>
  <c r="R26" i="20"/>
  <c r="R27" i="20"/>
  <c r="R28" i="20"/>
  <c r="R29" i="20"/>
  <c r="R30" i="20"/>
  <c r="R31" i="20"/>
  <c r="R32" i="20"/>
  <c r="R33" i="20"/>
  <c r="R34" i="20"/>
  <c r="R35" i="20"/>
  <c r="R36" i="20"/>
  <c r="R37" i="20"/>
  <c r="R38" i="20"/>
  <c r="Q22" i="20"/>
  <c r="Q23" i="20"/>
  <c r="Q24" i="20"/>
  <c r="Q25" i="20"/>
  <c r="Q26" i="20"/>
  <c r="Q27" i="20"/>
  <c r="Q28" i="20"/>
  <c r="Q29" i="20"/>
  <c r="Q30" i="20"/>
  <c r="Q31" i="20"/>
  <c r="Q32" i="20"/>
  <c r="Q33" i="20"/>
  <c r="Q34" i="20"/>
  <c r="Q35" i="20"/>
  <c r="Q36" i="20"/>
  <c r="Q37" i="20"/>
  <c r="Q38" i="20"/>
  <c r="M49" i="20" l="1"/>
  <c r="I49" i="20"/>
  <c r="E49" i="20"/>
  <c r="P49" i="20"/>
  <c r="L49" i="20"/>
  <c r="H49" i="20"/>
  <c r="D49" i="20"/>
  <c r="N49" i="20"/>
  <c r="J49" i="20"/>
  <c r="F49" i="20"/>
  <c r="O49" i="20"/>
  <c r="K49" i="20"/>
  <c r="G49" i="20"/>
  <c r="Q39" i="20"/>
  <c r="Q49" i="20" s="1"/>
  <c r="C49" i="20"/>
  <c r="R39" i="20"/>
  <c r="D54" i="31" l="1"/>
  <c r="C54" i="31"/>
  <c r="D49" i="31"/>
  <c r="C49" i="31"/>
  <c r="D42" i="31"/>
  <c r="C42" i="31"/>
  <c r="D35" i="31"/>
  <c r="C35" i="31"/>
  <c r="D24" i="31"/>
  <c r="C24" i="31"/>
  <c r="C64" i="31" s="1"/>
  <c r="D19" i="31"/>
  <c r="D63" i="31" s="1"/>
  <c r="C19" i="31"/>
  <c r="C63" i="31" s="1"/>
  <c r="D64" i="31" l="1"/>
  <c r="D65" i="31" s="1"/>
  <c r="D47" i="31"/>
  <c r="D61" i="31"/>
  <c r="C65" i="31"/>
  <c r="C47" i="31"/>
  <c r="C61" i="31"/>
  <c r="C48" i="31"/>
  <c r="C62" i="31"/>
  <c r="D48" i="31"/>
  <c r="D62" i="31"/>
  <c r="C66" i="31"/>
  <c r="C33" i="31"/>
  <c r="C34" i="31"/>
  <c r="D33" i="31"/>
  <c r="D34" i="31"/>
  <c r="D66" i="31" l="1"/>
  <c r="D70" i="31" s="1"/>
  <c r="C70" i="31"/>
  <c r="AD28" i="22"/>
  <c r="AC28" i="22"/>
  <c r="AA28" i="22"/>
  <c r="Z28" i="22"/>
  <c r="Y28" i="22"/>
  <c r="X28" i="22"/>
  <c r="V28" i="22"/>
  <c r="U28" i="22"/>
  <c r="T28" i="22"/>
  <c r="S28" i="22"/>
  <c r="P28" i="22"/>
  <c r="O28" i="22"/>
  <c r="N28" i="22"/>
  <c r="M28" i="22"/>
  <c r="L28" i="22"/>
  <c r="K28" i="22"/>
  <c r="H28" i="22"/>
  <c r="G28" i="22"/>
  <c r="F28" i="22"/>
  <c r="E28" i="22"/>
  <c r="D28" i="22"/>
  <c r="C28" i="22"/>
  <c r="AB27" i="22"/>
  <c r="W27" i="22"/>
  <c r="Q27" i="22"/>
  <c r="R27" i="22" s="1"/>
  <c r="I27" i="22"/>
  <c r="J27" i="22" s="1"/>
  <c r="AB26" i="22"/>
  <c r="W26" i="22"/>
  <c r="Q26" i="22"/>
  <c r="R26" i="22" s="1"/>
  <c r="I26" i="22"/>
  <c r="J26" i="22" s="1"/>
  <c r="AH26" i="22" s="1"/>
  <c r="AB25" i="22"/>
  <c r="W25" i="22"/>
  <c r="Q25" i="22"/>
  <c r="R25" i="22" s="1"/>
  <c r="I25" i="22"/>
  <c r="J25" i="22" s="1"/>
  <c r="AH25" i="22" s="1"/>
  <c r="AB24" i="22"/>
  <c r="W24" i="22"/>
  <c r="Q24" i="22"/>
  <c r="R24" i="22" s="1"/>
  <c r="I24" i="22"/>
  <c r="J24" i="22" s="1"/>
  <c r="AB23" i="22"/>
  <c r="W23" i="22"/>
  <c r="Q23" i="22"/>
  <c r="R23" i="22" s="1"/>
  <c r="I23" i="22"/>
  <c r="J23" i="22" s="1"/>
  <c r="AB22" i="22"/>
  <c r="W22" i="22"/>
  <c r="Q22" i="22"/>
  <c r="R22" i="22" s="1"/>
  <c r="I22" i="22"/>
  <c r="J22" i="22" s="1"/>
  <c r="AH22" i="22" s="1"/>
  <c r="AB21" i="22"/>
  <c r="W21" i="22"/>
  <c r="Q21" i="22"/>
  <c r="R21" i="22" s="1"/>
  <c r="I21" i="22"/>
  <c r="J21" i="22" s="1"/>
  <c r="AH21" i="22" s="1"/>
  <c r="AB20" i="22"/>
  <c r="W20" i="22"/>
  <c r="Q20" i="22"/>
  <c r="R20" i="22" s="1"/>
  <c r="I20" i="22"/>
  <c r="J20" i="22" s="1"/>
  <c r="AA38" i="21"/>
  <c r="Z38" i="21"/>
  <c r="Y38" i="21"/>
  <c r="W38" i="21"/>
  <c r="V38" i="21"/>
  <c r="U38" i="21"/>
  <c r="T38" i="21"/>
  <c r="P38" i="21"/>
  <c r="O38" i="21"/>
  <c r="N38" i="21"/>
  <c r="M38" i="21"/>
  <c r="L38" i="21"/>
  <c r="K38" i="21"/>
  <c r="H38" i="21"/>
  <c r="G38" i="21"/>
  <c r="F38" i="21"/>
  <c r="E38" i="21"/>
  <c r="D38" i="21"/>
  <c r="C38" i="21"/>
  <c r="X37" i="21"/>
  <c r="Q37" i="21"/>
  <c r="R37" i="21" s="1"/>
  <c r="I37" i="21"/>
  <c r="J37" i="21" s="1"/>
  <c r="X36" i="21"/>
  <c r="Q36" i="21"/>
  <c r="R36" i="21" s="1"/>
  <c r="I36" i="21"/>
  <c r="J36" i="21" s="1"/>
  <c r="X35" i="21"/>
  <c r="Q35" i="21"/>
  <c r="R35" i="21" s="1"/>
  <c r="I35" i="21"/>
  <c r="J35" i="21" s="1"/>
  <c r="AC35" i="21" s="1"/>
  <c r="X34" i="21"/>
  <c r="Q34" i="21"/>
  <c r="R34" i="21" s="1"/>
  <c r="I34" i="21"/>
  <c r="J34" i="21" s="1"/>
  <c r="X33" i="21"/>
  <c r="Q33" i="21"/>
  <c r="R33" i="21" s="1"/>
  <c r="I33" i="21"/>
  <c r="J33" i="21" s="1"/>
  <c r="X32" i="21"/>
  <c r="Q32" i="21"/>
  <c r="R32" i="21" s="1"/>
  <c r="I32" i="21"/>
  <c r="J32" i="21" s="1"/>
  <c r="X31" i="21"/>
  <c r="Q31" i="21"/>
  <c r="R31" i="21" s="1"/>
  <c r="I31" i="21"/>
  <c r="J31" i="21" s="1"/>
  <c r="X30" i="21"/>
  <c r="Q30" i="21"/>
  <c r="R30" i="21" s="1"/>
  <c r="I30" i="21"/>
  <c r="J30" i="21" s="1"/>
  <c r="AC30" i="21" s="1"/>
  <c r="X29" i="21"/>
  <c r="Q29" i="21"/>
  <c r="R29" i="21" s="1"/>
  <c r="I29" i="21"/>
  <c r="J29" i="21" s="1"/>
  <c r="X28" i="21"/>
  <c r="Q28" i="21"/>
  <c r="R28" i="21" s="1"/>
  <c r="I28" i="21"/>
  <c r="J28" i="21" s="1"/>
  <c r="X27" i="21"/>
  <c r="Q27" i="21"/>
  <c r="R27" i="21" s="1"/>
  <c r="I27" i="21"/>
  <c r="J27" i="21" s="1"/>
  <c r="AC27" i="21" s="1"/>
  <c r="X26" i="21"/>
  <c r="Q26" i="21"/>
  <c r="R26" i="21" s="1"/>
  <c r="I26" i="21"/>
  <c r="J26" i="21" s="1"/>
  <c r="X25" i="21"/>
  <c r="Q25" i="21"/>
  <c r="R25" i="21" s="1"/>
  <c r="I25" i="21"/>
  <c r="J25" i="21" s="1"/>
  <c r="X24" i="21"/>
  <c r="Q24" i="21"/>
  <c r="R24" i="21" s="1"/>
  <c r="I24" i="21"/>
  <c r="J24" i="21" s="1"/>
  <c r="X23" i="21"/>
  <c r="Q23" i="21"/>
  <c r="R23" i="21" s="1"/>
  <c r="I23" i="21"/>
  <c r="J23" i="21" s="1"/>
  <c r="AC23" i="21" s="1"/>
  <c r="X22" i="21"/>
  <c r="Q22" i="21"/>
  <c r="R22" i="21" s="1"/>
  <c r="I22" i="21"/>
  <c r="J22" i="21" s="1"/>
  <c r="AC22" i="21" s="1"/>
  <c r="X21" i="21"/>
  <c r="Q21" i="21"/>
  <c r="R21" i="21" s="1"/>
  <c r="I21" i="21"/>
  <c r="J21" i="21" s="1"/>
  <c r="Q20" i="21"/>
  <c r="R20" i="21" s="1"/>
  <c r="I20" i="21"/>
  <c r="J20" i="21" s="1"/>
  <c r="AC20" i="21" s="1"/>
  <c r="AH20" i="22" l="1"/>
  <c r="AH24" i="22"/>
  <c r="AC34" i="21"/>
  <c r="AC31" i="21"/>
  <c r="AH27" i="22"/>
  <c r="AC26" i="21"/>
  <c r="AH23" i="22"/>
  <c r="AC21" i="21"/>
  <c r="AC25" i="21"/>
  <c r="AC29" i="21"/>
  <c r="AC33" i="21"/>
  <c r="AC37" i="21"/>
  <c r="AC24" i="21"/>
  <c r="AC28" i="21"/>
  <c r="AC32" i="21"/>
  <c r="AC36" i="21"/>
  <c r="X38" i="21"/>
  <c r="W28" i="22"/>
  <c r="R38" i="21"/>
  <c r="AB28" i="22"/>
  <c r="J38" i="21"/>
  <c r="R28" i="22"/>
  <c r="J28" i="22"/>
  <c r="I38" i="21"/>
  <c r="Q38" i="21"/>
  <c r="I28" i="22"/>
  <c r="Q28" i="22"/>
  <c r="AC38" i="21" l="1"/>
  <c r="AH28" i="22"/>
  <c r="R47" i="20"/>
  <c r="R42" i="20"/>
  <c r="R41" i="20"/>
  <c r="R40" i="20"/>
  <c r="R49" i="20" l="1"/>
  <c r="I32" i="4" l="1"/>
  <c r="G19" i="4"/>
  <c r="H32" i="4"/>
  <c r="F32" i="4"/>
  <c r="E32" i="4"/>
  <c r="G31" i="4"/>
  <c r="G30" i="4"/>
  <c r="G29" i="4"/>
  <c r="G28" i="4"/>
  <c r="G27" i="4"/>
  <c r="G26" i="4"/>
  <c r="G25" i="4"/>
  <c r="G24" i="4"/>
  <c r="G23" i="4"/>
  <c r="G22" i="4"/>
  <c r="G21" i="4"/>
  <c r="G20" i="4"/>
  <c r="G32" i="4" l="1"/>
  <c r="M47" i="9"/>
  <c r="L47" i="9"/>
  <c r="K47" i="9"/>
  <c r="I47" i="9"/>
  <c r="F47" i="9"/>
  <c r="E47" i="9"/>
  <c r="D47" i="9"/>
  <c r="C47" i="9"/>
  <c r="N46" i="9"/>
  <c r="H46" i="9"/>
  <c r="J46" i="9" s="1"/>
  <c r="G46" i="9"/>
  <c r="N41" i="9"/>
  <c r="H41" i="9"/>
  <c r="J41" i="9" s="1"/>
  <c r="G41" i="9"/>
  <c r="N40" i="9"/>
  <c r="H40" i="9"/>
  <c r="J40" i="9" s="1"/>
  <c r="G40" i="9"/>
  <c r="N39" i="9"/>
  <c r="H39" i="9"/>
  <c r="G39" i="9"/>
  <c r="M38" i="9"/>
  <c r="M48" i="9" s="1"/>
  <c r="K38" i="9"/>
  <c r="I38" i="9"/>
  <c r="F38" i="9"/>
  <c r="E38" i="9"/>
  <c r="D38" i="9"/>
  <c r="C38" i="9"/>
  <c r="H37" i="9"/>
  <c r="J37" i="9" s="1"/>
  <c r="L37" i="9" s="1"/>
  <c r="N37" i="9" s="1"/>
  <c r="G37" i="9"/>
  <c r="H36" i="9"/>
  <c r="J36" i="9" s="1"/>
  <c r="L36" i="9" s="1"/>
  <c r="N36" i="9" s="1"/>
  <c r="G36" i="9"/>
  <c r="H35" i="9"/>
  <c r="J35" i="9" s="1"/>
  <c r="L35" i="9" s="1"/>
  <c r="N35" i="9" s="1"/>
  <c r="G35" i="9"/>
  <c r="H34" i="9"/>
  <c r="J34" i="9" s="1"/>
  <c r="L34" i="9" s="1"/>
  <c r="N34" i="9" s="1"/>
  <c r="G34" i="9"/>
  <c r="H33" i="9"/>
  <c r="J33" i="9" s="1"/>
  <c r="L33" i="9" s="1"/>
  <c r="N33" i="9" s="1"/>
  <c r="G33" i="9"/>
  <c r="H32" i="9"/>
  <c r="J32" i="9" s="1"/>
  <c r="L32" i="9" s="1"/>
  <c r="N32" i="9" s="1"/>
  <c r="G32" i="9"/>
  <c r="H31" i="9"/>
  <c r="J31" i="9" s="1"/>
  <c r="L31" i="9" s="1"/>
  <c r="N31" i="9" s="1"/>
  <c r="G31" i="9"/>
  <c r="H30" i="9"/>
  <c r="J30" i="9" s="1"/>
  <c r="L30" i="9" s="1"/>
  <c r="N30" i="9" s="1"/>
  <c r="G30" i="9"/>
  <c r="H29" i="9"/>
  <c r="J29" i="9" s="1"/>
  <c r="L29" i="9" s="1"/>
  <c r="N29" i="9" s="1"/>
  <c r="G29" i="9"/>
  <c r="H28" i="9"/>
  <c r="J28" i="9" s="1"/>
  <c r="L28" i="9" s="1"/>
  <c r="N28" i="9" s="1"/>
  <c r="G28" i="9"/>
  <c r="H27" i="9"/>
  <c r="J27" i="9" s="1"/>
  <c r="L27" i="9" s="1"/>
  <c r="N27" i="9" s="1"/>
  <c r="G27" i="9"/>
  <c r="H26" i="9"/>
  <c r="J26" i="9" s="1"/>
  <c r="L26" i="9" s="1"/>
  <c r="N26" i="9" s="1"/>
  <c r="G26" i="9"/>
  <c r="H25" i="9"/>
  <c r="J25" i="9" s="1"/>
  <c r="L25" i="9" s="1"/>
  <c r="N25" i="9" s="1"/>
  <c r="G25" i="9"/>
  <c r="H24" i="9"/>
  <c r="J24" i="9" s="1"/>
  <c r="L24" i="9" s="1"/>
  <c r="N24" i="9" s="1"/>
  <c r="G24" i="9"/>
  <c r="H23" i="9"/>
  <c r="J23" i="9" s="1"/>
  <c r="L23" i="9" s="1"/>
  <c r="N23" i="9" s="1"/>
  <c r="G23" i="9"/>
  <c r="H22" i="9"/>
  <c r="J22" i="9" s="1"/>
  <c r="L22" i="9" s="1"/>
  <c r="N22" i="9" s="1"/>
  <c r="G22" i="9"/>
  <c r="H21" i="9"/>
  <c r="J21" i="9" s="1"/>
  <c r="L21" i="9" s="1"/>
  <c r="N21" i="9" s="1"/>
  <c r="G21" i="9"/>
  <c r="E48" i="9" l="1"/>
  <c r="G38" i="9"/>
  <c r="F48" i="9"/>
  <c r="G47" i="9"/>
  <c r="H47" i="9"/>
  <c r="D48" i="9"/>
  <c r="K48" i="9"/>
  <c r="N47" i="9"/>
  <c r="I48" i="9"/>
  <c r="H38" i="9"/>
  <c r="J38" i="9"/>
  <c r="J39" i="9"/>
  <c r="J47" i="9" s="1"/>
  <c r="L20" i="9"/>
  <c r="H48" i="9" l="1"/>
  <c r="G48" i="9"/>
  <c r="L38" i="9"/>
  <c r="L48" i="9" s="1"/>
  <c r="N20" i="9"/>
  <c r="N38" i="9" s="1"/>
  <c r="N48" i="9" s="1"/>
  <c r="J48" i="9"/>
  <c r="D36" i="3" l="1"/>
  <c r="E36" i="3" s="1"/>
  <c r="E35" i="3"/>
  <c r="E34" i="3"/>
  <c r="E33" i="3"/>
  <c r="E32" i="3"/>
  <c r="E31" i="3"/>
  <c r="E30" i="3"/>
  <c r="E29" i="3"/>
  <c r="E28" i="3"/>
  <c r="E27" i="3"/>
  <c r="E26" i="3"/>
  <c r="E25" i="3"/>
  <c r="E24" i="3"/>
  <c r="E23" i="3"/>
  <c r="E22" i="3"/>
  <c r="E21" i="3"/>
  <c r="E20" i="3"/>
  <c r="E19" i="3"/>
  <c r="N43" i="2" l="1"/>
  <c r="X43" i="2" s="1"/>
  <c r="M43" i="2"/>
  <c r="W43" i="2" s="1"/>
  <c r="H43" i="2"/>
  <c r="N42" i="2"/>
  <c r="X42" i="2" s="1"/>
  <c r="M42" i="2"/>
  <c r="W42" i="2" s="1"/>
  <c r="G42" i="2"/>
  <c r="H42" i="2" s="1"/>
  <c r="N41" i="2"/>
  <c r="X41" i="2" s="1"/>
  <c r="M41" i="2"/>
  <c r="W41" i="2" s="1"/>
  <c r="G41" i="2"/>
  <c r="H41" i="2" s="1"/>
  <c r="N40" i="2"/>
  <c r="M40" i="2"/>
  <c r="W40" i="2" s="1"/>
  <c r="G40" i="2"/>
  <c r="H40" i="2" s="1"/>
  <c r="V39" i="2"/>
  <c r="V49" i="2" s="1"/>
  <c r="U39" i="2"/>
  <c r="T39" i="2"/>
  <c r="S39" i="2"/>
  <c r="R39" i="2"/>
  <c r="R49" i="2" s="1"/>
  <c r="Q39" i="2"/>
  <c r="O39" i="2"/>
  <c r="L39" i="2"/>
  <c r="K39" i="2"/>
  <c r="J39" i="2"/>
  <c r="I39" i="2"/>
  <c r="F39" i="2"/>
  <c r="E39" i="2"/>
  <c r="D39" i="2"/>
  <c r="C39" i="2"/>
  <c r="N38" i="2"/>
  <c r="X38" i="2" s="1"/>
  <c r="M38" i="2"/>
  <c r="P38" i="2" s="1"/>
  <c r="G38" i="2"/>
  <c r="H38" i="2" s="1"/>
  <c r="N37" i="2"/>
  <c r="X37" i="2" s="1"/>
  <c r="M37" i="2"/>
  <c r="P37" i="2" s="1"/>
  <c r="G37" i="2"/>
  <c r="H37" i="2" s="1"/>
  <c r="N36" i="2"/>
  <c r="X36" i="2" s="1"/>
  <c r="M36" i="2"/>
  <c r="P36" i="2" s="1"/>
  <c r="G36" i="2"/>
  <c r="H36" i="2" s="1"/>
  <c r="N35" i="2"/>
  <c r="X35" i="2" s="1"/>
  <c r="M35" i="2"/>
  <c r="P35" i="2" s="1"/>
  <c r="G35" i="2"/>
  <c r="H35" i="2" s="1"/>
  <c r="N34" i="2"/>
  <c r="X34" i="2" s="1"/>
  <c r="M34" i="2"/>
  <c r="P34" i="2" s="1"/>
  <c r="G34" i="2"/>
  <c r="H34" i="2" s="1"/>
  <c r="N33" i="2"/>
  <c r="X33" i="2" s="1"/>
  <c r="M33" i="2"/>
  <c r="P33" i="2" s="1"/>
  <c r="G33" i="2"/>
  <c r="H33" i="2" s="1"/>
  <c r="N32" i="2"/>
  <c r="X32" i="2" s="1"/>
  <c r="M32" i="2"/>
  <c r="P32" i="2" s="1"/>
  <c r="G32" i="2"/>
  <c r="H32" i="2" s="1"/>
  <c r="N31" i="2"/>
  <c r="X31" i="2" s="1"/>
  <c r="M31" i="2"/>
  <c r="P31" i="2" s="1"/>
  <c r="G31" i="2"/>
  <c r="H31" i="2" s="1"/>
  <c r="N30" i="2"/>
  <c r="X30" i="2" s="1"/>
  <c r="M30" i="2"/>
  <c r="P30" i="2" s="1"/>
  <c r="G30" i="2"/>
  <c r="H30" i="2" s="1"/>
  <c r="N29" i="2"/>
  <c r="X29" i="2" s="1"/>
  <c r="M29" i="2"/>
  <c r="P29" i="2" s="1"/>
  <c r="G29" i="2"/>
  <c r="H29" i="2" s="1"/>
  <c r="N28" i="2"/>
  <c r="X28" i="2" s="1"/>
  <c r="M28" i="2"/>
  <c r="P28" i="2" s="1"/>
  <c r="G28" i="2"/>
  <c r="H28" i="2" s="1"/>
  <c r="N27" i="2"/>
  <c r="X27" i="2" s="1"/>
  <c r="M27" i="2"/>
  <c r="P27" i="2" s="1"/>
  <c r="G27" i="2"/>
  <c r="H27" i="2" s="1"/>
  <c r="N26" i="2"/>
  <c r="X26" i="2" s="1"/>
  <c r="M26" i="2"/>
  <c r="P26" i="2" s="1"/>
  <c r="G26" i="2"/>
  <c r="H26" i="2" s="1"/>
  <c r="N25" i="2"/>
  <c r="X25" i="2" s="1"/>
  <c r="M25" i="2"/>
  <c r="P25" i="2" s="1"/>
  <c r="G25" i="2"/>
  <c r="H25" i="2" s="1"/>
  <c r="N24" i="2"/>
  <c r="X24" i="2" s="1"/>
  <c r="M24" i="2"/>
  <c r="P24" i="2" s="1"/>
  <c r="G24" i="2"/>
  <c r="H24" i="2" s="1"/>
  <c r="N23" i="2"/>
  <c r="X23" i="2" s="1"/>
  <c r="M23" i="2"/>
  <c r="P23" i="2" s="1"/>
  <c r="G23" i="2"/>
  <c r="H23" i="2" s="1"/>
  <c r="N22" i="2"/>
  <c r="X22" i="2" s="1"/>
  <c r="M22" i="2"/>
  <c r="P22" i="2" s="1"/>
  <c r="G22" i="2"/>
  <c r="H22" i="2" s="1"/>
  <c r="N21" i="2"/>
  <c r="X21" i="2" s="1"/>
  <c r="M21" i="2"/>
  <c r="G21" i="2"/>
  <c r="H21" i="2" s="1"/>
  <c r="Y31" i="2" l="1"/>
  <c r="K49" i="2"/>
  <c r="E49" i="2"/>
  <c r="Y33" i="2"/>
  <c r="Y37" i="2"/>
  <c r="Y35" i="2"/>
  <c r="Y23" i="2"/>
  <c r="Y27" i="2"/>
  <c r="Y25" i="2"/>
  <c r="Y29" i="2"/>
  <c r="J49" i="2"/>
  <c r="Q49" i="2"/>
  <c r="U49" i="2"/>
  <c r="F49" i="2"/>
  <c r="S49" i="2"/>
  <c r="I49" i="2"/>
  <c r="O49" i="2"/>
  <c r="T49" i="2"/>
  <c r="L49" i="2"/>
  <c r="X39" i="2"/>
  <c r="W24" i="2"/>
  <c r="W26" i="2"/>
  <c r="W28" i="2"/>
  <c r="W30" i="2"/>
  <c r="W32" i="2"/>
  <c r="W34" i="2"/>
  <c r="W22" i="2"/>
  <c r="G39" i="2"/>
  <c r="M39" i="2"/>
  <c r="W21" i="2"/>
  <c r="W23" i="2"/>
  <c r="W25" i="2"/>
  <c r="W27" i="2"/>
  <c r="W29" i="2"/>
  <c r="W31" i="2"/>
  <c r="W33" i="2"/>
  <c r="W35" i="2"/>
  <c r="Y22" i="2"/>
  <c r="Y24" i="2"/>
  <c r="Y26" i="2"/>
  <c r="Y28" i="2"/>
  <c r="Y30" i="2"/>
  <c r="Y32" i="2"/>
  <c r="Y34" i="2"/>
  <c r="Y36" i="2"/>
  <c r="Y38" i="2"/>
  <c r="W36" i="2"/>
  <c r="W37" i="2"/>
  <c r="W38" i="2"/>
  <c r="H39" i="2"/>
  <c r="N39" i="2"/>
  <c r="N49" i="2" s="1"/>
  <c r="P40" i="2"/>
  <c r="Y40" i="2" s="1"/>
  <c r="X40" i="2"/>
  <c r="P41" i="2"/>
  <c r="Y41" i="2" s="1"/>
  <c r="P42" i="2"/>
  <c r="Y42" i="2" s="1"/>
  <c r="P43" i="2"/>
  <c r="Y43" i="2" s="1"/>
  <c r="P21" i="2"/>
  <c r="P39" i="2" s="1"/>
  <c r="G49" i="2" l="1"/>
  <c r="X49" i="2"/>
  <c r="M49" i="2"/>
  <c r="W39" i="2"/>
  <c r="W49" i="2" s="1"/>
  <c r="Y21" i="2"/>
  <c r="P49" i="2"/>
  <c r="Y39" i="2"/>
  <c r="H49" i="2"/>
  <c r="Y49" i="2" l="1"/>
</calcChain>
</file>

<file path=xl/sharedStrings.xml><?xml version="1.0" encoding="utf-8"?>
<sst xmlns="http://schemas.openxmlformats.org/spreadsheetml/2006/main" count="2534" uniqueCount="1301">
  <si>
    <t>Образац:</t>
  </si>
  <si>
    <t>Назив друштва:</t>
  </si>
  <si>
    <t/>
  </si>
  <si>
    <t>Ознака друштва:</t>
  </si>
  <si>
    <t>Период за који се подаци достављају од:</t>
  </si>
  <si>
    <t>Период за који се подаци достављају до:</t>
  </si>
  <si>
    <t>Редни број:</t>
  </si>
  <si>
    <t>Саставио:</t>
  </si>
  <si>
    <t>Одговорнo лице:</t>
  </si>
  <si>
    <t>Датум попуњавања:</t>
  </si>
  <si>
    <t>Мјесто попуњавања:</t>
  </si>
  <si>
    <t>Контакт:</t>
  </si>
  <si>
    <t>у КМ</t>
  </si>
  <si>
    <t>Шифра осигурања</t>
  </si>
  <si>
    <t>ВРСТА ОСИГУРАЊА</t>
  </si>
  <si>
    <t>Обрачуната премија</t>
  </si>
  <si>
    <t>Функционална премија</t>
  </si>
  <si>
    <t>Режијски додатак</t>
  </si>
  <si>
    <t>01</t>
  </si>
  <si>
    <t>Осигурање незгоде</t>
  </si>
  <si>
    <t>02</t>
  </si>
  <si>
    <t>Здравствено осигурање</t>
  </si>
  <si>
    <t>03</t>
  </si>
  <si>
    <t>04</t>
  </si>
  <si>
    <t>Осигурање возила која се крећу по шинама</t>
  </si>
  <si>
    <t>05</t>
  </si>
  <si>
    <t>Осигурање ваздухоплова</t>
  </si>
  <si>
    <t>06</t>
  </si>
  <si>
    <t>Осигурање пловила</t>
  </si>
  <si>
    <t>07</t>
  </si>
  <si>
    <t>Осигурање робе у превозу</t>
  </si>
  <si>
    <t>08</t>
  </si>
  <si>
    <t>Осигурање имовине од пожара и природних сила</t>
  </si>
  <si>
    <t>09</t>
  </si>
  <si>
    <t>10</t>
  </si>
  <si>
    <t>11</t>
  </si>
  <si>
    <t>12</t>
  </si>
  <si>
    <t>13</t>
  </si>
  <si>
    <t>Осигурање од опште грађанске одговорности</t>
  </si>
  <si>
    <t>14</t>
  </si>
  <si>
    <t>Осигурање кредита</t>
  </si>
  <si>
    <t>15</t>
  </si>
  <si>
    <t>Осигурање гаранција</t>
  </si>
  <si>
    <t>16</t>
  </si>
  <si>
    <t>Осигурање од различитих финансијских губитака</t>
  </si>
  <si>
    <t>17</t>
  </si>
  <si>
    <t>Осигурање трошкова правне заштите</t>
  </si>
  <si>
    <t>18</t>
  </si>
  <si>
    <t>Осигурање помоћи</t>
  </si>
  <si>
    <t>19</t>
  </si>
  <si>
    <t>Животно осигурање</t>
  </si>
  <si>
    <t>20</t>
  </si>
  <si>
    <t>21</t>
  </si>
  <si>
    <t>УКУПНО ЖИВОТНА ОСИГУРАЊА</t>
  </si>
  <si>
    <t>УКУПНО</t>
  </si>
  <si>
    <t>Резерве за пријављене штете (стање на дан 31.12. претходне године)</t>
  </si>
  <si>
    <t>УКУПНО (резервисане+пријављене)</t>
  </si>
  <si>
    <t>Р И Ј Е Ш Е Н И   О Д Ш Т Е Т Н И   З А Х Т Ј Е В И</t>
  </si>
  <si>
    <t>Бруто расходи процјене штета</t>
  </si>
  <si>
    <t>Исплаћено од укупно ријешених одштетних захтјева</t>
  </si>
  <si>
    <t>Први пут пријављене</t>
  </si>
  <si>
    <t>Реактивиране</t>
  </si>
  <si>
    <t>Укупно</t>
  </si>
  <si>
    <t>у редовном поступку</t>
  </si>
  <si>
    <t>у спору</t>
  </si>
  <si>
    <t xml:space="preserve">Укупно ријешени одштетни захтјеви </t>
  </si>
  <si>
    <t>Одбијени захтјеви</t>
  </si>
  <si>
    <t xml:space="preserve">Број </t>
  </si>
  <si>
    <t>Износ</t>
  </si>
  <si>
    <t>Број</t>
  </si>
  <si>
    <t>7=(5+6)</t>
  </si>
  <si>
    <t>8=(3+7)</t>
  </si>
  <si>
    <t>13=(9+11)</t>
  </si>
  <si>
    <t>14=(10+12)</t>
  </si>
  <si>
    <t>16=(13+15)</t>
  </si>
  <si>
    <t>23=(13+19-21)</t>
  </si>
  <si>
    <t>24=(14+20-22)</t>
  </si>
  <si>
    <t>25=(8-16)</t>
  </si>
  <si>
    <t>УКУПНО НЕЖИВОТНА ОСИГУРАЊА</t>
  </si>
  <si>
    <t xml:space="preserve">Трошкови спровођења осигурања </t>
  </si>
  <si>
    <t xml:space="preserve">Дозвољени режијски додатак </t>
  </si>
  <si>
    <t xml:space="preserve">Удио трошкова спровођења осигурања у режијском додатку </t>
  </si>
  <si>
    <t>5=3/4</t>
  </si>
  <si>
    <t>Повезано лице (назив/име)</t>
  </si>
  <si>
    <t>Мјеродавна премија</t>
  </si>
  <si>
    <t>9 = 3 +5 -7</t>
  </si>
  <si>
    <t>Мјеродавна премија у самопридржају</t>
  </si>
  <si>
    <t>10 = 9 - 4 - 6 + 8</t>
  </si>
  <si>
    <t>Обрачун мјеродавне премије</t>
  </si>
  <si>
    <t>Обрачун мјеродавних штета</t>
  </si>
  <si>
    <t>Ријешени одштетни захтјеви</t>
  </si>
  <si>
    <t>Мјеродавне штете</t>
  </si>
  <si>
    <t>Мјеродавне штете у самопридржају</t>
  </si>
  <si>
    <t>17=11 - 13 + 15</t>
  </si>
  <si>
    <t>18=17 - 12+14-16</t>
  </si>
  <si>
    <t>Промјена у осталим техничким резервама</t>
  </si>
  <si>
    <t>23 = 19 - 20 -21 +22</t>
  </si>
  <si>
    <t>Провизије из реосигурања и удио у добити</t>
  </si>
  <si>
    <t>Трошкови спровођења осигурања</t>
  </si>
  <si>
    <t>Нето технички резултат</t>
  </si>
  <si>
    <t>Промјена математичке резерве у самопридржају</t>
  </si>
  <si>
    <t>28 = 24 - 25 -26 +27</t>
  </si>
  <si>
    <t>19.01</t>
  </si>
  <si>
    <t>19.02</t>
  </si>
  <si>
    <t>19.03</t>
  </si>
  <si>
    <t>19.04</t>
  </si>
  <si>
    <t>Доживотно осигурање за случај смрти</t>
  </si>
  <si>
    <t>19.05</t>
  </si>
  <si>
    <t>19.99</t>
  </si>
  <si>
    <t>20.01</t>
  </si>
  <si>
    <t>Осигурање личне доживотне ренте</t>
  </si>
  <si>
    <t>20.02</t>
  </si>
  <si>
    <t>Осигурање личне ренте с одређеним трајањем</t>
  </si>
  <si>
    <t>20.99</t>
  </si>
  <si>
    <t>Остала рентна осигурања</t>
  </si>
  <si>
    <t>21.01</t>
  </si>
  <si>
    <t>21.02</t>
  </si>
  <si>
    <t>21.99</t>
  </si>
  <si>
    <t>22</t>
  </si>
  <si>
    <t>23</t>
  </si>
  <si>
    <t>23.01</t>
  </si>
  <si>
    <t>23.02</t>
  </si>
  <si>
    <t>23.03</t>
  </si>
  <si>
    <t>23.04</t>
  </si>
  <si>
    <t>23.99</t>
  </si>
  <si>
    <t>24</t>
  </si>
  <si>
    <t>25</t>
  </si>
  <si>
    <t>26</t>
  </si>
  <si>
    <t>УКУПНО ЖИВОТНA ОСИГУРАЊA</t>
  </si>
  <si>
    <t>Стање на дан:</t>
  </si>
  <si>
    <t>Извјештај о структури бруто резерви за штете</t>
  </si>
  <si>
    <t xml:space="preserve">Износ резерви за настале, а непријављене штете IBNR
</t>
  </si>
  <si>
    <t xml:space="preserve">Резервa за штете </t>
  </si>
  <si>
    <t>Резерва за трошкове обраде штета</t>
  </si>
  <si>
    <t xml:space="preserve">Бруто резерве за штете
</t>
  </si>
  <si>
    <t>У редовном поступку</t>
  </si>
  <si>
    <t>У спору</t>
  </si>
  <si>
    <t xml:space="preserve">Укупно </t>
  </si>
  <si>
    <t>7=(3+5)</t>
  </si>
  <si>
    <t>8=(4+6)</t>
  </si>
  <si>
    <t>10=(8+9)</t>
  </si>
  <si>
    <t>12=(10+11)</t>
  </si>
  <si>
    <t>14=(12-13)</t>
  </si>
  <si>
    <t>Основ повезаности</t>
  </si>
  <si>
    <t xml:space="preserve">Трансакције кроз биланс стања </t>
  </si>
  <si>
    <t xml:space="preserve">Трансакције кроз биланс успјеха </t>
  </si>
  <si>
    <t>Почетно стање</t>
  </si>
  <si>
    <t xml:space="preserve">Промет дугује </t>
  </si>
  <si>
    <t>Промет потражује</t>
  </si>
  <si>
    <t>Салдо</t>
  </si>
  <si>
    <t>Укупни приходи</t>
  </si>
  <si>
    <t>1</t>
  </si>
  <si>
    <t>2</t>
  </si>
  <si>
    <t>5</t>
  </si>
  <si>
    <t>6</t>
  </si>
  <si>
    <t>7=4+5-6</t>
  </si>
  <si>
    <t>8</t>
  </si>
  <si>
    <t>Укупни расходи</t>
  </si>
  <si>
    <t>МР</t>
  </si>
  <si>
    <t>Врста осигурања</t>
  </si>
  <si>
    <t>Обрачуната премија осигурања</t>
  </si>
  <si>
    <t>10.01.01</t>
  </si>
  <si>
    <t>Путнички аутомобили</t>
  </si>
  <si>
    <t>10.01.02</t>
  </si>
  <si>
    <t>Теретна возила</t>
  </si>
  <si>
    <t>10.01.03</t>
  </si>
  <si>
    <t>Аутобуси и слична возила</t>
  </si>
  <si>
    <t>10.01.04</t>
  </si>
  <si>
    <t>Вучна возила</t>
  </si>
  <si>
    <t>10.01.05</t>
  </si>
  <si>
    <t>Специјална моторна возила</t>
  </si>
  <si>
    <t>10.01.06</t>
  </si>
  <si>
    <t>Мотоцикли и слична возила</t>
  </si>
  <si>
    <t>10.01.07</t>
  </si>
  <si>
    <t>Прикључна возила</t>
  </si>
  <si>
    <t>10.01.08</t>
  </si>
  <si>
    <t>10.01.09</t>
  </si>
  <si>
    <t>Возила на оправци</t>
  </si>
  <si>
    <t>10.01.10</t>
  </si>
  <si>
    <t>Радна возила</t>
  </si>
  <si>
    <t>10.01.11</t>
  </si>
  <si>
    <t>10.01.12</t>
  </si>
  <si>
    <t>Остала возила</t>
  </si>
  <si>
    <t>10.02</t>
  </si>
  <si>
    <t>10.03</t>
  </si>
  <si>
    <t>Осигурање од одговорности превозника за робу приликом транспорта на копну</t>
  </si>
  <si>
    <t>10.99</t>
  </si>
  <si>
    <t>Укупно ријешени одштетни захтјеви</t>
  </si>
  <si>
    <t>Укупно ријешени и одбијени</t>
  </si>
  <si>
    <t>9=(6+8)</t>
  </si>
  <si>
    <t>Провизија</t>
  </si>
  <si>
    <t>09.01</t>
  </si>
  <si>
    <t>Осигурање машина од лома</t>
  </si>
  <si>
    <t>Осигурање од опасности провалне крађе и разбојништва</t>
  </si>
  <si>
    <t>Осигурање стакла од лома</t>
  </si>
  <si>
    <t>Осигурање ствари домаћинства</t>
  </si>
  <si>
    <t>Осигурање грађевинских објеката у изградњи</t>
  </si>
  <si>
    <t>09.02</t>
  </si>
  <si>
    <t>09.03</t>
  </si>
  <si>
    <t>09.04</t>
  </si>
  <si>
    <t>09.05</t>
  </si>
  <si>
    <t>09.06</t>
  </si>
  <si>
    <t>Осигурање објеката у монтажи</t>
  </si>
  <si>
    <t>Осигурање филмских предузећа</t>
  </si>
  <si>
    <t>09.07</t>
  </si>
  <si>
    <t>09.08</t>
  </si>
  <si>
    <t>09.09</t>
  </si>
  <si>
    <t>09.10</t>
  </si>
  <si>
    <t>09.11</t>
  </si>
  <si>
    <t>09.12</t>
  </si>
  <si>
    <t>09.99</t>
  </si>
  <si>
    <t>Осигурање ствари у рударским јамама</t>
  </si>
  <si>
    <t>Осигурање информатичке опреме</t>
  </si>
  <si>
    <t>Осигурање залиха у хладњачама</t>
  </si>
  <si>
    <t>Осигурање усјева и плодова</t>
  </si>
  <si>
    <t>Осигурање животиња</t>
  </si>
  <si>
    <t>Трошкови амортизације и резервисања</t>
  </si>
  <si>
    <t>Трошкови зарада, накнада зарада и остали лични расходи</t>
  </si>
  <si>
    <t>Квалификација</t>
  </si>
  <si>
    <t xml:space="preserve">Број запослених </t>
  </si>
  <si>
    <t>НK</t>
  </si>
  <si>
    <t>ПК</t>
  </si>
  <si>
    <t>НС</t>
  </si>
  <si>
    <t>КВ</t>
  </si>
  <si>
    <t>ССС</t>
  </si>
  <si>
    <t>ВКВ</t>
  </si>
  <si>
    <t>ВШС</t>
  </si>
  <si>
    <t>ВСС</t>
  </si>
  <si>
    <t>ДР</t>
  </si>
  <si>
    <t>Интерна (властита) продаја</t>
  </si>
  <si>
    <t>Друштво за заступање</t>
  </si>
  <si>
    <t>Микрокредитно друштво</t>
  </si>
  <si>
    <t>Предузеће за поштански саобраћај РС</t>
  </si>
  <si>
    <t>Банка</t>
  </si>
  <si>
    <t>Обрачун математичке резерве</t>
  </si>
  <si>
    <t>Обрачун осталих техничких резерви</t>
  </si>
  <si>
    <t>Осигурање брака и осигурање рођења</t>
  </si>
  <si>
    <t>Тонтине</t>
  </si>
  <si>
    <t>Управљање групним пензијским фондом</t>
  </si>
  <si>
    <t>Актуар:</t>
  </si>
  <si>
    <t>БС-Д</t>
  </si>
  <si>
    <t>skip</t>
  </si>
  <si>
    <t>Биланс стања</t>
  </si>
  <si>
    <t>Група рачуна, 
рачун</t>
  </si>
  <si>
    <t>ПОЗИЦИЈА</t>
  </si>
  <si>
    <t>Ознака за АОП</t>
  </si>
  <si>
    <t>Износ текуће године</t>
  </si>
  <si>
    <t>Износ претходне године (почетно стање)</t>
  </si>
  <si>
    <t>Бруто</t>
  </si>
  <si>
    <t>Исправка вриједности</t>
  </si>
  <si>
    <t>Нето
(4-5)</t>
  </si>
  <si>
    <t>001</t>
  </si>
  <si>
    <t>002</t>
  </si>
  <si>
    <t>010</t>
  </si>
  <si>
    <t>1. Улагања у развој</t>
  </si>
  <si>
    <t>003</t>
  </si>
  <si>
    <t>011</t>
  </si>
  <si>
    <t>2. Концесије, патенти, лиценце и остала права</t>
  </si>
  <si>
    <t>004</t>
  </si>
  <si>
    <t>012</t>
  </si>
  <si>
    <t>3. Goodwill</t>
  </si>
  <si>
    <t>005</t>
  </si>
  <si>
    <t>014</t>
  </si>
  <si>
    <t>006</t>
  </si>
  <si>
    <t>007</t>
  </si>
  <si>
    <t>008</t>
  </si>
  <si>
    <t>020</t>
  </si>
  <si>
    <t>1. Земљиште</t>
  </si>
  <si>
    <t>009</t>
  </si>
  <si>
    <t>022</t>
  </si>
  <si>
    <t>023</t>
  </si>
  <si>
    <t>024</t>
  </si>
  <si>
    <t>026</t>
  </si>
  <si>
    <t>013</t>
  </si>
  <si>
    <t>029</t>
  </si>
  <si>
    <t>015</t>
  </si>
  <si>
    <t>016</t>
  </si>
  <si>
    <t>030, дио 039</t>
  </si>
  <si>
    <t>1. Учешће у капиталу зависних правних лица</t>
  </si>
  <si>
    <t>017</t>
  </si>
  <si>
    <t>031, дио 039</t>
  </si>
  <si>
    <t>2. Учешће у капиталу придружених правних лица</t>
  </si>
  <si>
    <t>018</t>
  </si>
  <si>
    <t>032, дио 039</t>
  </si>
  <si>
    <t>3. Учешће у капиталу осталих правних лица</t>
  </si>
  <si>
    <t>019</t>
  </si>
  <si>
    <t>033, дио 039</t>
  </si>
  <si>
    <t>4. Дугорочни финансијски пласмани матичним, зависним и осталим повезаним правним лицима</t>
  </si>
  <si>
    <t>034, дио 039</t>
  </si>
  <si>
    <t>5. Дугорочни финансијски пласмани у земљи</t>
  </si>
  <si>
    <t>021</t>
  </si>
  <si>
    <t>035, дио 039</t>
  </si>
  <si>
    <t>6. Дугорочни финансијски пласмани у иностранству</t>
  </si>
  <si>
    <t>036, дио 039</t>
  </si>
  <si>
    <t>7. Финансијска средства која се држе до рока доспијећа</t>
  </si>
  <si>
    <t>037, дио 039</t>
  </si>
  <si>
    <t>8. Финансијска средства располижива за продају</t>
  </si>
  <si>
    <t>038, дио 039</t>
  </si>
  <si>
    <t>9. Остали дугорочни финансијски пласмани</t>
  </si>
  <si>
    <t>025</t>
  </si>
  <si>
    <t>IV - ОДЛОЖЕНА ПОРЕСКА СРЕДСТВА</t>
  </si>
  <si>
    <t>027</t>
  </si>
  <si>
    <t>10 до 15</t>
  </si>
  <si>
    <t>028</t>
  </si>
  <si>
    <t>100 до 109</t>
  </si>
  <si>
    <t>1. Залихе материјала</t>
  </si>
  <si>
    <t>130 до 139</t>
  </si>
  <si>
    <t>2. Залихе остатака осигураних оштећених ствари</t>
  </si>
  <si>
    <t>030</t>
  </si>
  <si>
    <t>140 до 149</t>
  </si>
  <si>
    <t>031</t>
  </si>
  <si>
    <t>150 до 159</t>
  </si>
  <si>
    <t>4. Дати аванси</t>
  </si>
  <si>
    <t>032</t>
  </si>
  <si>
    <t>20 до 26</t>
  </si>
  <si>
    <t>033</t>
  </si>
  <si>
    <t>034</t>
  </si>
  <si>
    <t>200, дио 209</t>
  </si>
  <si>
    <t>а) Потраживања по основу премије животних осигурања</t>
  </si>
  <si>
    <t>035</t>
  </si>
  <si>
    <t>201, дио 209</t>
  </si>
  <si>
    <t>б) Потраживања по основу премије неживотних осигурања</t>
  </si>
  <si>
    <t>036</t>
  </si>
  <si>
    <t>202, 203, дио 209</t>
  </si>
  <si>
    <t>в) Потраживања по основу премије саосигурања, реосигурања и ретроцесија у земљи</t>
  </si>
  <si>
    <t>037</t>
  </si>
  <si>
    <t>204, дио 209</t>
  </si>
  <si>
    <t>г) Потраживања по основу премије саосигурања, реосигурања и ретроцесија из иностранства</t>
  </si>
  <si>
    <t>038</t>
  </si>
  <si>
    <t>205, дио 209</t>
  </si>
  <si>
    <t>д) Потраживања по основу учешћа у накнади штета у земљи</t>
  </si>
  <si>
    <t>039</t>
  </si>
  <si>
    <t>206, дио 209</t>
  </si>
  <si>
    <t>ђ) Потраживања по основу учешћа у накнади штета у иностранству</t>
  </si>
  <si>
    <t>040</t>
  </si>
  <si>
    <t>207, дио 209</t>
  </si>
  <si>
    <t>е) Остали купци и остала потраживања</t>
  </si>
  <si>
    <t>041</t>
  </si>
  <si>
    <t>208, дио 209</t>
  </si>
  <si>
    <t>042</t>
  </si>
  <si>
    <t>210 до 219</t>
  </si>
  <si>
    <t>2. Потраживања из специфичних послова</t>
  </si>
  <si>
    <t>043</t>
  </si>
  <si>
    <t>220 до 229</t>
  </si>
  <si>
    <t>3. Друга потраживања</t>
  </si>
  <si>
    <t>044</t>
  </si>
  <si>
    <t>045</t>
  </si>
  <si>
    <t>230, дио 239</t>
  </si>
  <si>
    <t>а) Краткорочни финансијски пласмани у повезана правна лица - матична и зависна</t>
  </si>
  <si>
    <t>046</t>
  </si>
  <si>
    <t>231, дио 239</t>
  </si>
  <si>
    <t>б) Краткорочни финансијски пласмани - остала повезана правна лица</t>
  </si>
  <si>
    <t>047</t>
  </si>
  <si>
    <t>232, дио 239</t>
  </si>
  <si>
    <t>в) Краткорочни финансијски пласмани у земљи</t>
  </si>
  <si>
    <t>048</t>
  </si>
  <si>
    <t>233, дио 239</t>
  </si>
  <si>
    <t>г) Краткорочни финансијски пласмани у иностранству</t>
  </si>
  <si>
    <t>049</t>
  </si>
  <si>
    <t>234, дио 239</t>
  </si>
  <si>
    <t>д) Дио дугорочних депоновања и улагања који доспијева за наплату у периоду до годину дана</t>
  </si>
  <si>
    <t>050</t>
  </si>
  <si>
    <t>235, дио 239</t>
  </si>
  <si>
    <t>ђ) Финансијска средства по фер вриједности кроз биланс успјеха намијењена трговању</t>
  </si>
  <si>
    <t>051</t>
  </si>
  <si>
    <t>236, дио 239</t>
  </si>
  <si>
    <t>е) Финансијска средства означена по фер вриједности кроз биланс успјеха</t>
  </si>
  <si>
    <t>052</t>
  </si>
  <si>
    <t>237</t>
  </si>
  <si>
    <t>ж) Откупљене сопствене акције</t>
  </si>
  <si>
    <t>053</t>
  </si>
  <si>
    <t>238, дио 239</t>
  </si>
  <si>
    <t>з) Остали краткорочни финансијски пласмани</t>
  </si>
  <si>
    <t>054</t>
  </si>
  <si>
    <t>055</t>
  </si>
  <si>
    <t>240</t>
  </si>
  <si>
    <t>а) Готовински еквиваленти - хартије од вриједности</t>
  </si>
  <si>
    <t>056</t>
  </si>
  <si>
    <t>241 до 249</t>
  </si>
  <si>
    <t>б) Готовина</t>
  </si>
  <si>
    <t>057</t>
  </si>
  <si>
    <t>260 до 269</t>
  </si>
  <si>
    <t>6. Порез на додату вриједност</t>
  </si>
  <si>
    <t>058</t>
  </si>
  <si>
    <t>270 до 279, осим 278</t>
  </si>
  <si>
    <t>III - АKТИВНА ВРЕМЕНСКА РАЗГРАНИЧЕЊА</t>
  </si>
  <si>
    <t>059</t>
  </si>
  <si>
    <t>278</t>
  </si>
  <si>
    <t>060</t>
  </si>
  <si>
    <t>290</t>
  </si>
  <si>
    <t>В. ГУБИТАК ИЗНАД ВИСИНЕ КАПИТАЛА</t>
  </si>
  <si>
    <t>061</t>
  </si>
  <si>
    <t>062</t>
  </si>
  <si>
    <t>88</t>
  </si>
  <si>
    <t>Д.ВАНБИЛАНСНА АКТИВА</t>
  </si>
  <si>
    <t>063</t>
  </si>
  <si>
    <t>064</t>
  </si>
  <si>
    <t>Група рачуна, рачун</t>
  </si>
  <si>
    <t>Износ на дан биланса текуће године</t>
  </si>
  <si>
    <t>30</t>
  </si>
  <si>
    <t>I - ОСНОВНИ КАПИТАЛ (103 до 108)</t>
  </si>
  <si>
    <t>300</t>
  </si>
  <si>
    <t>1. Акцијски капитал</t>
  </si>
  <si>
    <t>301</t>
  </si>
  <si>
    <t>2. Удјели друштва са ограниченом одговорношћу</t>
  </si>
  <si>
    <t>302</t>
  </si>
  <si>
    <t>3. Државни капитал</t>
  </si>
  <si>
    <t>303</t>
  </si>
  <si>
    <t>4. Улози друштава за узајамно осигурање са ограниченим доприносом</t>
  </si>
  <si>
    <t>304</t>
  </si>
  <si>
    <t>5. Улози друштава за узајамно осигурање са неограниченим доприносом</t>
  </si>
  <si>
    <t>309</t>
  </si>
  <si>
    <t>6. Остали капитал</t>
  </si>
  <si>
    <t>310 до 312</t>
  </si>
  <si>
    <t>II - УПИСАНИ НЕУПЛАЋЕНИ КАПИТАЛ</t>
  </si>
  <si>
    <t>320</t>
  </si>
  <si>
    <t>III - ЕМИСИОНА ПРЕМИЈА</t>
  </si>
  <si>
    <t>дио 32</t>
  </si>
  <si>
    <t>321</t>
  </si>
  <si>
    <t>1. Законске резерве</t>
  </si>
  <si>
    <t>322</t>
  </si>
  <si>
    <t>2. Статутарне резерве</t>
  </si>
  <si>
    <t>323</t>
  </si>
  <si>
    <t>3. Друге резерве утврђене актима друштва</t>
  </si>
  <si>
    <t>324</t>
  </si>
  <si>
    <t>4. Резерве за сопствене акције</t>
  </si>
  <si>
    <t>329</t>
  </si>
  <si>
    <t>5. Остале резерве из добитка</t>
  </si>
  <si>
    <t>333</t>
  </si>
  <si>
    <t>34</t>
  </si>
  <si>
    <t>340</t>
  </si>
  <si>
    <t>1. Нераспоређени добитак ранијих година</t>
  </si>
  <si>
    <t>341</t>
  </si>
  <si>
    <t>2. Нераспоређени добитак текуће године</t>
  </si>
  <si>
    <t>35</t>
  </si>
  <si>
    <t>350</t>
  </si>
  <si>
    <t>1. Губитак ранијих година</t>
  </si>
  <si>
    <t>351</t>
  </si>
  <si>
    <t>2. Губитак текуће године</t>
  </si>
  <si>
    <t>40</t>
  </si>
  <si>
    <t>400</t>
  </si>
  <si>
    <t>1. Математичка резерва животних осигурања</t>
  </si>
  <si>
    <t>401</t>
  </si>
  <si>
    <t>2. Резервисања за учешће у добитку</t>
  </si>
  <si>
    <t>402</t>
  </si>
  <si>
    <t>3. Резервисања за изравнање ризика</t>
  </si>
  <si>
    <t>403</t>
  </si>
  <si>
    <t>4. Резервисања за задржане кауције и депозите</t>
  </si>
  <si>
    <t>404</t>
  </si>
  <si>
    <t>5. Резервисања за трошкове реструктурисања</t>
  </si>
  <si>
    <t>405</t>
  </si>
  <si>
    <t>6. Резервисања за бонусе и попусте</t>
  </si>
  <si>
    <t>406</t>
  </si>
  <si>
    <t>7. Резервисања за накнаде и бенефиције запослених</t>
  </si>
  <si>
    <t>409</t>
  </si>
  <si>
    <t>41</t>
  </si>
  <si>
    <t>410</t>
  </si>
  <si>
    <t>1. Обавезе које се могу конвертовати у капитал</t>
  </si>
  <si>
    <t>411</t>
  </si>
  <si>
    <t>2. Обавезе према повезаним правним лицима</t>
  </si>
  <si>
    <t>412</t>
  </si>
  <si>
    <t>3. Обавезе по емитованим дугорочним хартијама од вриједности</t>
  </si>
  <si>
    <t>413 и 414</t>
  </si>
  <si>
    <t>4. Дугорочни кредити</t>
  </si>
  <si>
    <t>415 и 416</t>
  </si>
  <si>
    <t>5. Дугорочне обавезе по  финансијском лизингу</t>
  </si>
  <si>
    <t>417</t>
  </si>
  <si>
    <t>6. Дугорочне обавезе по фер вриједности кроз биланс успјеха</t>
  </si>
  <si>
    <t>418</t>
  </si>
  <si>
    <t>7. Одложене пореске обавезе</t>
  </si>
  <si>
    <t>419</t>
  </si>
  <si>
    <t>8. Остале дугорочне обавезе</t>
  </si>
  <si>
    <t>42 до 48</t>
  </si>
  <si>
    <t>42</t>
  </si>
  <si>
    <t>420</t>
  </si>
  <si>
    <t>а) Краткорочне финансијске обавезе према повезаним правним лицима</t>
  </si>
  <si>
    <t>421</t>
  </si>
  <si>
    <t>б) Обавезе по емитованим краткорочним хартијама од вриједности</t>
  </si>
  <si>
    <t>422 и 423</t>
  </si>
  <si>
    <t>в) Краткорочни кредити</t>
  </si>
  <si>
    <t>424 и 425</t>
  </si>
  <si>
    <t>г) Дио дугорочних финансијских обавеза који доспијева у периоду до годину дана</t>
  </si>
  <si>
    <t>426</t>
  </si>
  <si>
    <t>д) Краткорочне обавезе по фер вриједности кроз биланс успјеха</t>
  </si>
  <si>
    <t>427</t>
  </si>
  <si>
    <t>ђ) Обавезе по основу сталних средстава намијењених продаји и средстава пословања које се обуставља</t>
  </si>
  <si>
    <t>429</t>
  </si>
  <si>
    <t>е) Остале краткорочне финансијске обавезе</t>
  </si>
  <si>
    <t>43</t>
  </si>
  <si>
    <t>430 и 431</t>
  </si>
  <si>
    <t>а) Обавезе по основу штета и уговорених износа</t>
  </si>
  <si>
    <t>432 и 434</t>
  </si>
  <si>
    <t>433 и 435</t>
  </si>
  <si>
    <t>в) Обавезе по основу удјела у штетама и уговореним износима из саосигурања</t>
  </si>
  <si>
    <t>440 до 449</t>
  </si>
  <si>
    <t>3. Обавезе за премију и специфичне обавезе</t>
  </si>
  <si>
    <t>45</t>
  </si>
  <si>
    <t>450 до 455</t>
  </si>
  <si>
    <t>а) Обавезе по основу бруто зарада</t>
  </si>
  <si>
    <t>456 до 458</t>
  </si>
  <si>
    <t>б) Обавезе по основу бруто накнада зарада</t>
  </si>
  <si>
    <t>460 до 469</t>
  </si>
  <si>
    <t>5. Друге обавезе из пословања</t>
  </si>
  <si>
    <t>47, осим 474</t>
  </si>
  <si>
    <t>6. Обавезе за порезе, доприносе и друге краткорочне обавезе</t>
  </si>
  <si>
    <t>474</t>
  </si>
  <si>
    <t>7. Обавезе за порез из резултата</t>
  </si>
  <si>
    <t>497</t>
  </si>
  <si>
    <t>8. Одложене пореске обавезе</t>
  </si>
  <si>
    <t>49, осим 497</t>
  </si>
  <si>
    <t>490</t>
  </si>
  <si>
    <t>а) Преносне премије животних осигурања</t>
  </si>
  <si>
    <t>491</t>
  </si>
  <si>
    <t>б) Преносне премије неживотних осигурања</t>
  </si>
  <si>
    <t>492</t>
  </si>
  <si>
    <t>493</t>
  </si>
  <si>
    <t>г) Резервисане штете животних осигурања</t>
  </si>
  <si>
    <t>494</t>
  </si>
  <si>
    <t>д) Резервисане штете неживотних осигурања</t>
  </si>
  <si>
    <t>495</t>
  </si>
  <si>
    <t>496, 498 и 499</t>
  </si>
  <si>
    <t>е) Друга пасивна временска разграничења</t>
  </si>
  <si>
    <t>89</t>
  </si>
  <si>
    <t>Д. ВАНБИЛАНСНА ПАСИВА</t>
  </si>
  <si>
    <t>Биланс успјеха</t>
  </si>
  <si>
    <t>Ознака АОП</t>
  </si>
  <si>
    <t>Текућа година</t>
  </si>
  <si>
    <t>Претходна година</t>
  </si>
  <si>
    <t>А. ПОСЛОВНИ ПРИХОДИ И РАСХОДИ
I - ПОСЛОВНИ ПРИХОДИ (202+208+209+210+211+212)</t>
  </si>
  <si>
    <t>600, 602, 605</t>
  </si>
  <si>
    <t>а) Приходи од премије осигурања, саосигурања, реосигурања и ретроцесија животних осигурања</t>
  </si>
  <si>
    <t>б) Приходи од премија добровољног пензијског осигурања</t>
  </si>
  <si>
    <t>в) Приходи по основу учешћа саосигурања и реосигурања у накнади штета животних осигурања</t>
  </si>
  <si>
    <t>г) Приходи од укидања и смањења резервисања животних осигурања, реосигурања и ретроцесија</t>
  </si>
  <si>
    <t>606 до 609</t>
  </si>
  <si>
    <t>д) Остали приходи по основу животног осигурања</t>
  </si>
  <si>
    <t>610 до 619</t>
  </si>
  <si>
    <t>620 до 629</t>
  </si>
  <si>
    <t>630 до 639</t>
  </si>
  <si>
    <t>4. Приходи од укидања и смањења резервисања неживотних осигурања</t>
  </si>
  <si>
    <t>640 до 649</t>
  </si>
  <si>
    <t>5. Приходи од поврата пореских и других дажбина и приходи од премија, субвенција, дотација, донација и сл.</t>
  </si>
  <si>
    <t>650 до 659</t>
  </si>
  <si>
    <t>6. Други пословни приходи</t>
  </si>
  <si>
    <t>а) Математичка резерва животних осигурања, осим добровољног пензијског осигурања</t>
  </si>
  <si>
    <t>б) Математичка резерва добровољног пензијског осигурања</t>
  </si>
  <si>
    <t>в) Допринос за превентиву</t>
  </si>
  <si>
    <t>г) Ватрогасни допринос</t>
  </si>
  <si>
    <t>д) Допринос Заштитном фонду</t>
  </si>
  <si>
    <t>ђ) Расходи за дугорочна резервисања за изравнање ризика</t>
  </si>
  <si>
    <t>510, 513</t>
  </si>
  <si>
    <t>а) Накнаде штета, уговорених износа и удјела у штетама животних осигурања</t>
  </si>
  <si>
    <t>б) Накнаде штета и уговорених сума добровољног пензијског осигурања</t>
  </si>
  <si>
    <t>512, 514</t>
  </si>
  <si>
    <t>в) Расходи по основу премија и провизија саосигурања, реосигурања и ретроцесија животних осигурања</t>
  </si>
  <si>
    <t>515, 516, 517</t>
  </si>
  <si>
    <t>г) Резервисања за штете, удјеле у штетама и остала резервисања по основу животних осигурања</t>
  </si>
  <si>
    <t>д) Расходи по основу бонуса и попуста животних осигурања</t>
  </si>
  <si>
    <t>520, 521, 522, 524</t>
  </si>
  <si>
    <t>а) Накнаде штета, осигураних сума, других уговорених износа и удјели у штетама неживотних осигурања</t>
  </si>
  <si>
    <t>523, 525</t>
  </si>
  <si>
    <t>б)  Расходи по основу премија и провизија саосигурања, реосигурања и ретроцесија неживотних осигурања</t>
  </si>
  <si>
    <t>526, 527, 529</t>
  </si>
  <si>
    <t>а) Трошкови амортизације</t>
  </si>
  <si>
    <t>533 до 539</t>
  </si>
  <si>
    <t>б) Трошкови резервисања</t>
  </si>
  <si>
    <t>а) Трошкови материјала, горива и енергије</t>
  </si>
  <si>
    <t>б) Трошкови провизија</t>
  </si>
  <si>
    <t>542, 543</t>
  </si>
  <si>
    <t>544, 545, 547, 548, 549</t>
  </si>
  <si>
    <t>г) Нематеријални трошкови</t>
  </si>
  <si>
    <t>д) Трошкови пореза и доприноса</t>
  </si>
  <si>
    <t>а) Трошкови бруто зарада и накнада зарада</t>
  </si>
  <si>
    <t>б) Остали лични расходи и накнаде</t>
  </si>
  <si>
    <t>III - ПОСЛОВНИ ДОБИТАК (201-213)</t>
  </si>
  <si>
    <t>IV - ПОСЛОВНИ ГУБИТАК (213-201)</t>
  </si>
  <si>
    <t>660, 661</t>
  </si>
  <si>
    <t>1. Финансијски приходи од матичних, зависних и осталих повезаних правних лица</t>
  </si>
  <si>
    <t>2. Приход од камата</t>
  </si>
  <si>
    <t>3. Позитивне курсне разлике</t>
  </si>
  <si>
    <t>664, 665, 669</t>
  </si>
  <si>
    <t>4. Остали финансијски приходи</t>
  </si>
  <si>
    <t>560, 561</t>
  </si>
  <si>
    <t>1. Финансијски расходи из односа са матичним, зависним и осталим повезаним правним лицима</t>
  </si>
  <si>
    <t>2. Расходи камата</t>
  </si>
  <si>
    <t>3. Негативне курсне разлике</t>
  </si>
  <si>
    <t>564, 565, 569</t>
  </si>
  <si>
    <t>4. Остали расходи</t>
  </si>
  <si>
    <t>670, 671</t>
  </si>
  <si>
    <t>2. Добици од продаје учешћа и дугорочних хартија од вриједности</t>
  </si>
  <si>
    <t>3. Приходи по основу ефеката уговорене заштите од ризика</t>
  </si>
  <si>
    <t>673, 674, 675, 677, 678, 679</t>
  </si>
  <si>
    <t>4. Остали приходи</t>
  </si>
  <si>
    <t>570, 571</t>
  </si>
  <si>
    <t>2. Губици по основу продаје учешћа у капиталу и хартија од вриједности</t>
  </si>
  <si>
    <t>3. Расходи по основу ефеката уговорене заштите од ризика</t>
  </si>
  <si>
    <t>573, 574, 576, 577 и 579</t>
  </si>
  <si>
    <t>680, 681, 682</t>
  </si>
  <si>
    <t>2. Приходи од усклађивања вриједности дугорочних финансијских пласмана и финансијских средстава расположивих за продају</t>
  </si>
  <si>
    <t>684 до 689</t>
  </si>
  <si>
    <t>3. Остали приходи од усклађивања вриједности имовине</t>
  </si>
  <si>
    <t>580, 581, 582</t>
  </si>
  <si>
    <t>2. Обезврјеђење дугорочних финансијских пласмана и финансијских средстава расположивих за продају</t>
  </si>
  <si>
    <t>584 до 589</t>
  </si>
  <si>
    <t>3. Остали расходи по основу усклађивања вриједности имовине</t>
  </si>
  <si>
    <t>Ђ. ГУБИТАК ПОСЛОВАЊА КОЈЕ СЕ ОБУСТАВЉА</t>
  </si>
  <si>
    <t>И. ТЕКУЋИ И ОДЛОЖЕНИ ПОРЕЗ НА ДОБИТ
1. Порески расходи периода</t>
  </si>
  <si>
    <t>дио 722</t>
  </si>
  <si>
    <t>2. Одложени порески расходи периода</t>
  </si>
  <si>
    <t>3. Одложени порески приходи периода</t>
  </si>
  <si>
    <t>1. Добици по основу смањења ревалоризационих резерви на сталним средствима, осим ХОВ расположивих за продају</t>
  </si>
  <si>
    <t>2. Добици по основу промјене фер вриједности ХОВ расположивих за продају</t>
  </si>
  <si>
    <t>3. Добици по основу превођења финансијских извјештаја иностраног пословања</t>
  </si>
  <si>
    <t>4. Актуарски добици од планова дефинисаних примања</t>
  </si>
  <si>
    <t>5. Ефективни дио добитака по основу заштите од ризика готовинских токова</t>
  </si>
  <si>
    <t>6. Остали добици утврђени директно у капиталу</t>
  </si>
  <si>
    <t>1. Губици по основу промјене фер вриједности ХОВ расположивих за продају</t>
  </si>
  <si>
    <t>2. Губици по основу превођења финансијских извјештаја иностраног пословања</t>
  </si>
  <si>
    <t>3. Актуарски губици од планова дефинисаних примања</t>
  </si>
  <si>
    <t>4. Ефективни дио губитака по основу заштите од ризика готовинских токова</t>
  </si>
  <si>
    <t>5. Остали губици утврђени директно у капиталу</t>
  </si>
  <si>
    <t>Љ. ПОРЕЗ НА ДОБИТАК КОЈИ СЕ ОДНОСИ НА ОСТАЛЕ ДОБИТКЕ И ГУБИТКЕ</t>
  </si>
  <si>
    <t>Дио нето добитка/губитка који припада већинским власницима</t>
  </si>
  <si>
    <t>Дио нето добитка/губитка који припада мањинским власницима</t>
  </si>
  <si>
    <t>Обична зарада по акцији</t>
  </si>
  <si>
    <t>Разријеђена зарада по акцији</t>
  </si>
  <si>
    <t>Просјечан број запослених по основу часова рада</t>
  </si>
  <si>
    <t>Просјечан број запослених по основу стања на крају мјесеца</t>
  </si>
  <si>
    <t>Биланс токова готовине</t>
  </si>
  <si>
    <t>А. ТОКОВИ ГОТОВИНЕ ИЗ ПОСЛОВНИХ АКТИВНОСТИ
I - Приливи готовине из пословних активности (502 до 505)</t>
  </si>
  <si>
    <t>1. Приливи од премије осигурања, саосигурања и примљени аванси</t>
  </si>
  <si>
    <t>2. Приливи од премије реосигурања и ретроцесија</t>
  </si>
  <si>
    <t>3. Приливи од учешћа у накнади штете</t>
  </si>
  <si>
    <t>4. Остали приливи из пословних активности</t>
  </si>
  <si>
    <t>II - Одливи готовине из пословних активности (507 до 514)</t>
  </si>
  <si>
    <t>1. Одлив по основу накнаде штете из осигурања и удјела у штетама из саосигурања и дати аванси</t>
  </si>
  <si>
    <t>2. Одливи по основу накнаде штета и удјела из реосигурања и ретроцесија</t>
  </si>
  <si>
    <t>3. Одливи по основу премија саосигурања, реосигурања и ретроцесија</t>
  </si>
  <si>
    <t>4. Одливи по основу исплата зарада, накнада зарада и осталих личних расхода</t>
  </si>
  <si>
    <t>5. Одливи по основу трошкова спровођења осигурања</t>
  </si>
  <si>
    <t>6. Одливи по основу плаћених камата</t>
  </si>
  <si>
    <t>7. Одливи по основу пореза на добит</t>
  </si>
  <si>
    <t>8. Остали одливи из пословних активности</t>
  </si>
  <si>
    <t>III - Нето прилив готовине из пословних активности (501 - 506)</t>
  </si>
  <si>
    <t>IV - Нето одлив готовине из пословних активности (506 - 501)</t>
  </si>
  <si>
    <t>Б. ТОКОВИ ГОТОВИНЕ ИЗ АКТИВНОСТИ ИНВЕСТИРАЊА
I - Приливи готовине из активности инвестирања (518 до 523)</t>
  </si>
  <si>
    <t>1. Прилив по основу краткорочних финансијских пласмана</t>
  </si>
  <si>
    <t>2. Приливи по основу продаје акција и удјела</t>
  </si>
  <si>
    <t>3. Приливи по основу продаје нематеријалних улагања, некретнина, постројења, опреме, инвестиционих некретнина</t>
  </si>
  <si>
    <t>4. Приливи по основу камата</t>
  </si>
  <si>
    <t>5. Прилив од дивиденди и учешћа у добитку</t>
  </si>
  <si>
    <t>6. Прилив по основу осталих дугорочних финансијских пласмана</t>
  </si>
  <si>
    <t>II - Одливи готовине из активности пласирања и инвестирања (525 до 528)</t>
  </si>
  <si>
    <t>1. Одливи по основу краткорочних финансијских пласмана</t>
  </si>
  <si>
    <t xml:space="preserve">2. Одливи по основу куповине акција и удјела </t>
  </si>
  <si>
    <t>3. Одливи на основу куповине нематеријалних улагања, некретнина, постројења, опреме, инвестиционих некретнина</t>
  </si>
  <si>
    <t>4. Одливи по основу осталих дугорочних финансијских пласмана</t>
  </si>
  <si>
    <t>III - Нето прилив готовине из активности инвестирања (517 - 524)</t>
  </si>
  <si>
    <t>IV - Нето одлив готовине из активности инвестирања (524 - 517)</t>
  </si>
  <si>
    <t>В. ТОКОВИ ГОТОВИНЕ ИЗ АКТИВНОСТИ ФИНАНСИРАЊА 
I. Приливи готовине из активности финансирања (532 до 535)</t>
  </si>
  <si>
    <t>1. Прилив по основу повећања основног капитала</t>
  </si>
  <si>
    <t>2. Прилив по основу дугорочних кредита</t>
  </si>
  <si>
    <t>3. Прилив по основу краткорочних кредита</t>
  </si>
  <si>
    <t>4. Приливи по основу осталих дугорочних и краткорочних обавеза</t>
  </si>
  <si>
    <t>II - Одливи готовине из активности финансирања (537 до 542)</t>
  </si>
  <si>
    <t>1. Одлив по основу откупа сопствених акција и удјела</t>
  </si>
  <si>
    <t>2. Одливи по основу дугорочних кредита</t>
  </si>
  <si>
    <t>3. Одливи по основу краткорочних кредита</t>
  </si>
  <si>
    <t>4. Одливи по основу финансијског лизинга</t>
  </si>
  <si>
    <t>5. Одливи по основу исплаћених дивиденди</t>
  </si>
  <si>
    <t>6. Одливи по основу осталих дугорочних и краткорочних обавеза</t>
  </si>
  <si>
    <t>III - Нето прилив готовине из активности финансирања (531-536)</t>
  </si>
  <si>
    <t>IV - Нето одлив готовине из активности финансирања (536-531)</t>
  </si>
  <si>
    <t>Г. УКУПНИ ПРИЛИВ ГОТОВИНЕ (501+517+531)</t>
  </si>
  <si>
    <t>Д. УКУПНИ ОДЛИВ ГОТОВИНЕ (506+524+536)</t>
  </si>
  <si>
    <t>Ђ. НЕТО ПРИЛИВ ГОТОВИНЕ (545-546)</t>
  </si>
  <si>
    <t>Е. НЕТО ОДЛИВ ГОТОВИНЕ (546-545)</t>
  </si>
  <si>
    <t>Ж. ГОТОВИНА НА ПОЧЕТКУ ОБРАЧУНСКОГ ПЕРИОДА</t>
  </si>
  <si>
    <t>З. ПОЗИТИВНЕ КУРСНЕ РАЗЛИКЕ ПО ОСНОВУ ПРЕРАЧУНА ГОТОВИНЕ</t>
  </si>
  <si>
    <t>И. НЕГАТИВНЕ КУРСНЕ РАЗЛИКЕ ПО ОСНОВУ ПРЕРАЧУНА ГОТОВИНЕ</t>
  </si>
  <si>
    <t>Ј. ГОТОВИНА НА КРАЈУ ОБРАЧУНСКОГ ПЕРИОДА (549+547-548+550-551)</t>
  </si>
  <si>
    <t>Извјештај о промјенама на капиталу</t>
  </si>
  <si>
    <t>2. Ефекти промјена у рачунов. политикама</t>
  </si>
  <si>
    <t>3. Ефекти исправке грешака</t>
  </si>
  <si>
    <t xml:space="preserve">Број осигурања </t>
  </si>
  <si>
    <t xml:space="preserve">Укупно осигурање </t>
  </si>
  <si>
    <t>Престанак осигурања из сљедећих узрока</t>
  </si>
  <si>
    <t>Залога полиса или исплата аванса</t>
  </si>
  <si>
    <t>Смрт</t>
  </si>
  <si>
    <t>Доживљење</t>
  </si>
  <si>
    <t>Откуп</t>
  </si>
  <si>
    <t>Сторно</t>
  </si>
  <si>
    <t>Капитализована осигурања</t>
  </si>
  <si>
    <t>Остало</t>
  </si>
  <si>
    <t xml:space="preserve">Број  осигурања </t>
  </si>
  <si>
    <t>Укупно обрачуната премија</t>
  </si>
  <si>
    <t xml:space="preserve">Плата </t>
  </si>
  <si>
    <t>Укупно плате и провизија продајних канала</t>
  </si>
  <si>
    <t>17=3+5+7+9+11+13+15</t>
  </si>
  <si>
    <t>18=4+6+8+10+12+14+16</t>
  </si>
  <si>
    <t>Извјештај о обрачунатој премији и накнадама по продајним каналима</t>
  </si>
  <si>
    <t>Aктуар:</t>
  </si>
  <si>
    <t>обрада штета</t>
  </si>
  <si>
    <t>прибава осигурања</t>
  </si>
  <si>
    <t>остало</t>
  </si>
  <si>
    <t>6=(3+4+5)</t>
  </si>
  <si>
    <t xml:space="preserve">Извјештај 
о квалификационој структури и броју запослених </t>
  </si>
  <si>
    <t>24 = 20 - 21 -22 +23</t>
  </si>
  <si>
    <t>Година настанка штете</t>
  </si>
  <si>
    <t>Ријешене (ликвидиране) штете, бруто износ</t>
  </si>
  <si>
    <t>Развојна година</t>
  </si>
  <si>
    <t>Текућа година:</t>
  </si>
  <si>
    <t>Резерве за настале пријављене штете, бруто износ</t>
  </si>
  <si>
    <t>Исплаћене штете, бруто износ</t>
  </si>
  <si>
    <t xml:space="preserve"> Пријављене штете, број</t>
  </si>
  <si>
    <t>Ш-Д</t>
  </si>
  <si>
    <t>ТПЛ-Д</t>
  </si>
  <si>
    <t>Образац: КП-Д</t>
  </si>
  <si>
    <t>РШ-Д</t>
  </si>
  <si>
    <t>ПРЖ-Д</t>
  </si>
  <si>
    <t>ТРЖ-Д</t>
  </si>
  <si>
    <t>ТРНЖ-Д</t>
  </si>
  <si>
    <t>Образац: КС-Д</t>
  </si>
  <si>
    <t>IBNR-LŠ-D</t>
  </si>
  <si>
    <t>IBNR-BRŠ-D</t>
  </si>
  <si>
    <t>IBNR-RŠ-D</t>
  </si>
  <si>
    <t>IBNR-IŠ-D</t>
  </si>
  <si>
    <t xml:space="preserve">Извјештај о штетама </t>
  </si>
  <si>
    <t>10=(3+5-9)</t>
  </si>
  <si>
    <t>Резултат улагања средстава</t>
  </si>
  <si>
    <t xml:space="preserve">Извјештај о ријешеним штетама - Run-off троугао за IBNR </t>
  </si>
  <si>
    <t xml:space="preserve">Извјештај о исплаћеним штетама - Run-off троугао за IBNR </t>
  </si>
  <si>
    <t xml:space="preserve">Извјештај о резервама за настале пријављене штете -  Run-off троугао за IBNR </t>
  </si>
  <si>
    <t xml:space="preserve">Извјештај о пријављеним штетама - Run-off троугао за IBNR </t>
  </si>
  <si>
    <t>Извјештај о нето техничком резултату за неживотна осигурања</t>
  </si>
  <si>
    <t>Извјештај о нето техничком резултату за животна осигурања</t>
  </si>
  <si>
    <t>Извјештај о трансакцијама са повезаним лицима</t>
  </si>
  <si>
    <t>Конто</t>
  </si>
  <si>
    <t>1. Приходи од премије осигурања, саосигурања, реосигурања и ретроцесија животних осигурања (203 до 207)</t>
  </si>
  <si>
    <t>2. Приходи од премијa осигурања, саосигурања, реосигурања и ретроцесија неживотних осигурања</t>
  </si>
  <si>
    <t>3. Приходи по основу учешћа саосигурања, реосигурања и ретроцесија у накнади штета неживотних осигурања</t>
  </si>
  <si>
    <t>II - ПОСЛОВНИ РАСХОДИ (214+236)</t>
  </si>
  <si>
    <t>1. Функционални расходи (215+225+231)</t>
  </si>
  <si>
    <t>1.1. Расходи за дугорочна резервисања и функционалне доприносе (216 до 224)</t>
  </si>
  <si>
    <t>е) Доприноси прописани посебним законима</t>
  </si>
  <si>
    <t>ж) Повећање других техничких резерви</t>
  </si>
  <si>
    <t>з) Остали расходи за дугорочна резервисања и функционалне доприносе</t>
  </si>
  <si>
    <t>1.2. Накнаде штета, уговорених износа и премија саосигурања и реосигурања (226 до 230)</t>
  </si>
  <si>
    <t>1.3. Накнаде штета и остале накнаде неживотних осигурања (232 до 235)</t>
  </si>
  <si>
    <t>в) Расходи по основу бонуса и попуста неживотних осигурања</t>
  </si>
  <si>
    <t>г) Резервисања за штете, удјеле у штети и остала резервисања по основу неживотних осигурања</t>
  </si>
  <si>
    <t>2. Трошкови спровођења осигурања (237+240+246)</t>
  </si>
  <si>
    <t>2.1. Трошкови амортизације и резервисања (238+239)</t>
  </si>
  <si>
    <t>2.2. Трошкови материјала, енергије, услуга и нематеријални трошкови (241 до 245)</t>
  </si>
  <si>
    <t>в) Трошкови производних услуга, рекламе и пропаганде</t>
  </si>
  <si>
    <t>2.3. Трошкови зарада, накнада зарада и остали лични расходи (247+248)</t>
  </si>
  <si>
    <t>552 до 559</t>
  </si>
  <si>
    <t>Б. ФИНАНСИЈСКИ ПРИХОДИ И РАСХОДИ 
I - ФИНАНАСИЈСКИ ПРИХОДИ (252 до 255)</t>
  </si>
  <si>
    <t>II - ФИНАНСИЈСКИ РАСХОДИ (257 до 260)</t>
  </si>
  <si>
    <t>4. Остали финансијски расходи</t>
  </si>
  <si>
    <t>III - ДОБИТАК РЕДОВНЕ АКТИВНОСТИ (249+251-256) или (251-256-250)</t>
  </si>
  <si>
    <t>IV - ГУБИТАК РЕДОВНЕ АКТИВНОСТИ (250+256-251) или (256-251-249)</t>
  </si>
  <si>
    <t>В. ОСТАЛИ ПРИХОДИ И РАСХОДИ
I - ОСТАЛИ ПРИХОДИ (264 до 267)</t>
  </si>
  <si>
    <t>1. Добици од продаје нематеријалних средстава, некретнина, биолошких средстава, постројења и опреме и инвестиционих некретнина</t>
  </si>
  <si>
    <t>II - ОСТАЛИ РАСХОДИ (269 до 272)</t>
  </si>
  <si>
    <t>1. Губици по основу расходовања и продаје нематеријалних средстава, некретнина, билошких средстава, постројења, опреме и инвестиционих некретнина</t>
  </si>
  <si>
    <t>III - ДОБИТАК ПО ОСНОВУ ОСТАЛИХ ПРИХОДА И РАСХОДА (263-268)</t>
  </si>
  <si>
    <t>IV - ГУБИТАК ПО ОСНОВУ ОСТАЛИХ ПРИХОДА И РАСХОДА (268-263)</t>
  </si>
  <si>
    <t>Г. ПРИХОДИ И РАСХОДИ ОД УСКЛАЂИВАЊА ВРИЈЕДНОСТИ ИМОВИНЕ
I - ПРИХОДИ ОД УСКЛАЂИВАЊА ВРИЈЕДНОСТИ ИМОВИНЕ (276 до 278)</t>
  </si>
  <si>
    <t>1. Приходи од усклађивања вриједности нематеријалних средстава, некретнина, биолошких средстава, постројења, опреме и инвестиционих некретнина</t>
  </si>
  <si>
    <t>II - РАСХОДИ ОД УСКЛАЂИВАЊА ВРИЈЕДНОСТИ ИМОВИНЕ (280 до 282)</t>
  </si>
  <si>
    <t>1. Обезврјеђење нематеријалних средстава, некретнина, постројења, опреме и инвестиционих некретнина</t>
  </si>
  <si>
    <t>III - ДОБИТАК  ПО ОСНОВУ УСКЛАЂИВАЊА ВРИЈЕДНОСТИ ИМОВИНЕ (275-279)</t>
  </si>
  <si>
    <t>IV - ГУБИТАК  ПО ОСНОВУ УСКЛАЂИВАЊА ВРИЈЕДНОСТИ ИМОВИНЕ (279-275)</t>
  </si>
  <si>
    <t>Д. Добитак пословања које се обуставља</t>
  </si>
  <si>
    <t>Е. Приходи по основу промјене рачуноводствених политика и исправке грешака из ранијих година</t>
  </si>
  <si>
    <t>Ж. Расходи по основу промјене рачуноводствених политика и исправке грешака из ранијих година</t>
  </si>
  <si>
    <t>З. ДОБИТАК И ГУБИТАК ПРИЈЕ ОПОРЕЗИВАЊА
1. Добитак прије опорезивања (261+273+283+285+287-262-274-284-286-288)</t>
  </si>
  <si>
    <t>2. Губитак прије опорезивања (262+274+284+286+288-261-273-283-285-287)</t>
  </si>
  <si>
    <t>Ј. НЕТО ДОБИТАК И НЕТО ГУБИТАК ПЕРИОДА
1. Нето добитак текуће године (289-290-291-292+293)</t>
  </si>
  <si>
    <t>2. Нето губитак текуће године (290-289+291+292-293)</t>
  </si>
  <si>
    <t>К. ОСТАЛИ ДОБИЦИ И ГУБИЦИ У ПЕРИОДУ
I - ДОБИЦИ УТВРЂЕНИ ДИРЕКТНО У КАПИТАЛУ (297 до 302)</t>
  </si>
  <si>
    <t>II - ГУБИЦИ УТВРЂЕНИ ДИРЕКТНО У КАПИТАЛУ (304 до 308)</t>
  </si>
  <si>
    <t>Л. ОСТАЛИ ДОБИЦИ ИЛИ ГУБИЦИ У ПЕРИОДУ (296-303) или (303-296)</t>
  </si>
  <si>
    <t>М. НЕТО РЕЗУЛТАТ ПО ОСНОВУ ОСТАЛИХ ДОБИТАКА И ГУБИТАКА У ПЕРИОДУ (309±310)</t>
  </si>
  <si>
    <t>Н. УКУПАН НЕТО РЕЗУЛТАТ У ОБРАЧУНСКОМ ПЕРИОДУ
I - УКУПАН НЕТО ДОБИТАК У ОБРАЧУНСКОМ ПЕРИОДУ (294±311)</t>
  </si>
  <si>
    <t>II - УКУПАН НЕТО ГУБИТАК У ОБРАЧУНСКОМ ПЕРИОДУ (295±311)</t>
  </si>
  <si>
    <t>Моторна возила иностране регистрације</t>
  </si>
  <si>
    <t>Извјештај 
о штетама осигурањa од одговорности за моторна возила</t>
  </si>
  <si>
    <t>Образац: ПМ-АО-Д</t>
  </si>
  <si>
    <t xml:space="preserve">Извјештај о премији обавезног осигурања од аутоодговорности </t>
  </si>
  <si>
    <t>10.01</t>
  </si>
  <si>
    <t>Образац: ТСО1-Д</t>
  </si>
  <si>
    <t>Извјештај о трошковима спровођења осигурања и разграничењу трошкова прибаве по врстама трошкова</t>
  </si>
  <si>
    <t>Опис</t>
  </si>
  <si>
    <t>Неживотно осигурање</t>
  </si>
  <si>
    <t>Укупни ТСО</t>
  </si>
  <si>
    <t>Разграничени трошак прибаве +/-</t>
  </si>
  <si>
    <t xml:space="preserve"> ТСО након разграничења</t>
  </si>
  <si>
    <t>6=4+5</t>
  </si>
  <si>
    <t>9=7+8</t>
  </si>
  <si>
    <t>12=10+11</t>
  </si>
  <si>
    <t>1.1</t>
  </si>
  <si>
    <t>Трошкови амортизације</t>
  </si>
  <si>
    <t>1.2</t>
  </si>
  <si>
    <t>Трошкови резервисања</t>
  </si>
  <si>
    <t>2.</t>
  </si>
  <si>
    <t>Трошкови материјала, енергије, услуга и нематеријални трошкови</t>
  </si>
  <si>
    <t>2.1</t>
  </si>
  <si>
    <t>Трошкови материјала, горива и енергије</t>
  </si>
  <si>
    <t>2.2</t>
  </si>
  <si>
    <t>Трошкови провизија правна лица</t>
  </si>
  <si>
    <t>дио 541</t>
  </si>
  <si>
    <t>2.3</t>
  </si>
  <si>
    <t>Трошкови провизија предузетници</t>
  </si>
  <si>
    <t>2.4</t>
  </si>
  <si>
    <t>Трошкови производних услуга (транспортне, услуге одржавања и све остало осим закупа)</t>
  </si>
  <si>
    <t>дио 542</t>
  </si>
  <si>
    <t>2.5</t>
  </si>
  <si>
    <t>Трошкови производних услуга (оперативни закуп пословног простора правна лица)</t>
  </si>
  <si>
    <t>2.6</t>
  </si>
  <si>
    <t>Трошкови производних услуга (оперативни закуп пословног простора физичка лица)</t>
  </si>
  <si>
    <t>2.7</t>
  </si>
  <si>
    <t>Трошкови производних услуга (остали оперативни закуп правна лица)</t>
  </si>
  <si>
    <t>2.8</t>
  </si>
  <si>
    <t>Трошкови производних услуга (остали оперативни закуп физичка лица)</t>
  </si>
  <si>
    <t>2.9</t>
  </si>
  <si>
    <t xml:space="preserve">Трошкови рекламе и пропаганде </t>
  </si>
  <si>
    <t>дио 543</t>
  </si>
  <si>
    <t>2.10</t>
  </si>
  <si>
    <t>Трошкови донација</t>
  </si>
  <si>
    <t>2.11</t>
  </si>
  <si>
    <t xml:space="preserve">Трошкови спонзорства </t>
  </si>
  <si>
    <t>2.12</t>
  </si>
  <si>
    <t>Трошкови рекламе и пропаганде (остало)</t>
  </si>
  <si>
    <t>2.13</t>
  </si>
  <si>
    <t>Трошкови репрезентације</t>
  </si>
  <si>
    <t>2.14</t>
  </si>
  <si>
    <t>Трошкови премије осигурања</t>
  </si>
  <si>
    <t>2.15</t>
  </si>
  <si>
    <t>Трошкови пореза и доприноса</t>
  </si>
  <si>
    <t>2.16</t>
  </si>
  <si>
    <t>Трошкови платног промета</t>
  </si>
  <si>
    <t>2.17</t>
  </si>
  <si>
    <t>Трошкови непроизводних услуга</t>
  </si>
  <si>
    <t>2.18</t>
  </si>
  <si>
    <t>Остали нематеријални трошкови пословања</t>
  </si>
  <si>
    <t>3.1</t>
  </si>
  <si>
    <t xml:space="preserve"> Трошкови зарада и накнада зарада</t>
  </si>
  <si>
    <t>3.1.1</t>
  </si>
  <si>
    <t xml:space="preserve"> Трошкови зарада и накнада зарада (прибава)</t>
  </si>
  <si>
    <t>дио 550</t>
  </si>
  <si>
    <t>3.1.2</t>
  </si>
  <si>
    <t xml:space="preserve"> Трошкови зарада и накнада зарада (остало)</t>
  </si>
  <si>
    <t>3.2</t>
  </si>
  <si>
    <t xml:space="preserve"> Трошкови накнада по уговору о дјелу, осим ауторског дјела</t>
  </si>
  <si>
    <t>3.3</t>
  </si>
  <si>
    <t xml:space="preserve"> Трошкови накнада по ауторским уговорима</t>
  </si>
  <si>
    <t>3.4</t>
  </si>
  <si>
    <t>3.5</t>
  </si>
  <si>
    <t xml:space="preserve"> Трошкови накнада физичким лицима по основу осталих уговора</t>
  </si>
  <si>
    <t>3.6</t>
  </si>
  <si>
    <t xml:space="preserve"> Трошкови накнада члановима управног и надзорног одбора</t>
  </si>
  <si>
    <t>3.7</t>
  </si>
  <si>
    <t xml:space="preserve"> Остали лични расходи и накнаде</t>
  </si>
  <si>
    <t>УКУПНО ТРОШКОВИ СПРОВОЂЕЊА ОСИГУРАЊА (1+2+3)</t>
  </si>
  <si>
    <t>Трошкови накнада по уговорима о привременим и повременим пословима</t>
  </si>
  <si>
    <t>1.</t>
  </si>
  <si>
    <t>У колони 4. и 7. овог обрасца  Укупни трошкови спровођења осигурања (ТСО) уноси се укупан износ остварених и књижених трошкова у периоду 01.01. до краја извјештајног периода, по врстама трошкова, посебно за  тржиште РС и  ФБиХ, те неживотна и животна осигурања.</t>
  </si>
  <si>
    <t>У колони 5. и 8. овог обрасца Разграничени трошак прибаве (РТП) уноси се промјена разграничених непосредних трошкова прибаве за период 01.01. до краја извјештајног периода. Непосредни трошкови прибаве који се могу разграничавати прописани су чланом 3. Правилника о техничким резервама ("Службени гласник Републике Српске" бр. 116/06). Промјена РТП представља износ који се добије као разлика стања РТП на почетку извјештајног периода и стања РТП на крају извјештајног периода. Стање се добије обрачуном РТП на крају извјештајног периода. Уколико се повећава стање  РТП  уноси се износ са предзнаком минус (књижење: сторно са рачуна трошка на АВР) и обрнуто.</t>
  </si>
  <si>
    <t>3.</t>
  </si>
  <si>
    <t>ТСО након разграничења  мора одговарати стању на аналитичкој књиговодственој картици.</t>
  </si>
  <si>
    <r>
      <t>АКТИВА
A. СТАЛНА ИМОВИНА (002+</t>
    </r>
    <r>
      <rPr>
        <b/>
        <sz val="8"/>
        <rFont val="Times New Roman"/>
        <family val="1"/>
        <charset val="204"/>
      </rPr>
      <t>009+018+028+029</t>
    </r>
    <r>
      <rPr>
        <b/>
        <sz val="8"/>
        <rFont val="Times New Roman"/>
        <family val="1"/>
      </rPr>
      <t>)</t>
    </r>
  </si>
  <si>
    <r>
      <t>I - НЕМАТЕРИЈАЛНА СРЕДСТВА  (003 до</t>
    </r>
    <r>
      <rPr>
        <b/>
        <sz val="8"/>
        <rFont val="Times New Roman"/>
        <family val="1"/>
        <charset val="204"/>
      </rPr>
      <t xml:space="preserve"> 008</t>
    </r>
    <r>
      <rPr>
        <b/>
        <sz val="8"/>
        <rFont val="Times New Roman"/>
        <family val="1"/>
      </rPr>
      <t>)</t>
    </r>
  </si>
  <si>
    <r>
      <t xml:space="preserve">010, </t>
    </r>
    <r>
      <rPr>
        <sz val="8"/>
        <rFont val="Times New Roman"/>
        <family val="1"/>
        <charset val="204"/>
      </rPr>
      <t>дио 019</t>
    </r>
  </si>
  <si>
    <r>
      <t xml:space="preserve">011, </t>
    </r>
    <r>
      <rPr>
        <sz val="8"/>
        <rFont val="Times New Roman"/>
        <family val="1"/>
        <charset val="204"/>
      </rPr>
      <t>дио 019</t>
    </r>
  </si>
  <si>
    <r>
      <t>012</t>
    </r>
    <r>
      <rPr>
        <sz val="8"/>
        <rFont val="Times New Roman"/>
        <family val="1"/>
        <charset val="204"/>
      </rPr>
      <t>, дио 019</t>
    </r>
  </si>
  <si>
    <t>013, дио 019</t>
  </si>
  <si>
    <t>4. Софтвер и остала права</t>
  </si>
  <si>
    <r>
      <t>014,</t>
    </r>
    <r>
      <rPr>
        <sz val="8"/>
        <rFont val="Times New Roman"/>
        <family val="1"/>
        <charset val="204"/>
      </rPr>
      <t xml:space="preserve"> дио 019</t>
    </r>
  </si>
  <si>
    <r>
      <t>5</t>
    </r>
    <r>
      <rPr>
        <sz val="8"/>
        <rFont val="Times New Roman"/>
        <family val="1"/>
      </rPr>
      <t xml:space="preserve">. Остала нематеријална </t>
    </r>
    <r>
      <rPr>
        <sz val="8"/>
        <rFont val="Times New Roman"/>
        <family val="1"/>
        <charset val="204"/>
      </rPr>
      <t>средства</t>
    </r>
  </si>
  <si>
    <r>
      <t>015</t>
    </r>
    <r>
      <rPr>
        <sz val="8"/>
        <rFont val="Times New Roman"/>
        <family val="1"/>
        <charset val="204"/>
      </rPr>
      <t>,016 дио 019</t>
    </r>
  </si>
  <si>
    <r>
      <t>6</t>
    </r>
    <r>
      <rPr>
        <sz val="8"/>
        <rFont val="Times New Roman"/>
        <family val="1"/>
      </rPr>
      <t xml:space="preserve">. Аванси и нематеријална </t>
    </r>
    <r>
      <rPr>
        <sz val="8"/>
        <rFont val="Times New Roman"/>
        <family val="1"/>
        <charset val="204"/>
      </rPr>
      <t>средства</t>
    </r>
    <r>
      <rPr>
        <sz val="8"/>
        <rFont val="Times New Roman"/>
        <family val="1"/>
      </rPr>
      <t xml:space="preserve"> у припреми</t>
    </r>
  </si>
  <si>
    <r>
      <t xml:space="preserve">II - НЕКРЕТНИНЕ, ИНВЕСТИЦИОНЕ НЕКРЕТНИНЕ ПОСТРОЈЕЊА, ОПРЕМА И ОСТАЛА ОСНОВНА СРЕДСТВА </t>
    </r>
    <r>
      <rPr>
        <b/>
        <sz val="8"/>
        <rFont val="Times New Roman"/>
        <family val="1"/>
        <charset val="204"/>
      </rPr>
      <t>(010 до 017)</t>
    </r>
  </si>
  <si>
    <r>
      <t xml:space="preserve">020, </t>
    </r>
    <r>
      <rPr>
        <sz val="8"/>
        <rFont val="Times New Roman"/>
        <family val="1"/>
        <charset val="204"/>
      </rPr>
      <t>дио 029</t>
    </r>
  </si>
  <si>
    <t>021, дио 029</t>
  </si>
  <si>
    <t>2. Биолошка средства</t>
  </si>
  <si>
    <r>
      <t>022,</t>
    </r>
    <r>
      <rPr>
        <sz val="8"/>
        <rFont val="Times New Roman"/>
        <family val="1"/>
        <charset val="204"/>
      </rPr>
      <t>дио 029</t>
    </r>
  </si>
  <si>
    <r>
      <t>3</t>
    </r>
    <r>
      <rPr>
        <sz val="8"/>
        <rFont val="Times New Roman"/>
        <family val="1"/>
      </rPr>
      <t>. Грађевински објекти</t>
    </r>
  </si>
  <si>
    <r>
      <t xml:space="preserve">023, </t>
    </r>
    <r>
      <rPr>
        <sz val="8"/>
        <rFont val="Times New Roman"/>
        <family val="1"/>
        <charset val="204"/>
      </rPr>
      <t>дио 029</t>
    </r>
  </si>
  <si>
    <r>
      <t>4</t>
    </r>
    <r>
      <rPr>
        <sz val="8"/>
        <rFont val="Times New Roman"/>
        <family val="1"/>
      </rPr>
      <t>. Постројења и опрема</t>
    </r>
  </si>
  <si>
    <r>
      <t>024,</t>
    </r>
    <r>
      <rPr>
        <sz val="8"/>
        <rFont val="Times New Roman"/>
        <family val="1"/>
        <charset val="204"/>
      </rPr>
      <t>дио 029</t>
    </r>
  </si>
  <si>
    <r>
      <t>5</t>
    </r>
    <r>
      <rPr>
        <sz val="8"/>
        <rFont val="Times New Roman"/>
        <family val="1"/>
      </rPr>
      <t>. Инвестиционе некретнине</t>
    </r>
  </si>
  <si>
    <t>025,дио 029</t>
  </si>
  <si>
    <t>6. Улагања на туђим некретнинама, постројењима и опреми</t>
  </si>
  <si>
    <r>
      <t>026,</t>
    </r>
    <r>
      <rPr>
        <sz val="8"/>
        <rFont val="Times New Roman"/>
        <family val="1"/>
        <charset val="204"/>
      </rPr>
      <t>дио 029</t>
    </r>
  </si>
  <si>
    <t>7. Остала основна средства</t>
  </si>
  <si>
    <r>
      <t>027,</t>
    </r>
    <r>
      <rPr>
        <sz val="8"/>
        <rFont val="Times New Roman"/>
        <family val="1"/>
        <charset val="204"/>
      </rPr>
      <t>028 дио 029</t>
    </r>
  </si>
  <si>
    <t>8. Аванси и некретнине, биолошка средства, постројења, опрема и инвестиционе некретнине у припреми</t>
  </si>
  <si>
    <r>
      <t xml:space="preserve">III - ДУГОРОЧНИ ФИНАНСИЈСКИ ПЛАСМАНИ </t>
    </r>
    <r>
      <rPr>
        <b/>
        <sz val="8"/>
        <rFont val="Times New Roman"/>
        <family val="1"/>
        <charset val="204"/>
      </rPr>
      <t>(019 до 027)</t>
    </r>
  </si>
  <si>
    <t>041,042 дио 049</t>
  </si>
  <si>
    <t>IV - ОСТАЛА ДУГОРОЧНА СРЕДСТВА</t>
  </si>
  <si>
    <t>040,дио 049</t>
  </si>
  <si>
    <r>
      <t>V</t>
    </r>
    <r>
      <rPr>
        <b/>
        <sz val="8"/>
        <rFont val="Times New Roman"/>
        <family val="1"/>
      </rPr>
      <t xml:space="preserve"> - ОДЛОЖЕНА ПОРЕСКА СРЕДСТВА</t>
    </r>
  </si>
  <si>
    <r>
      <t>Б.ТЕКУЋА ИМОВИНА</t>
    </r>
    <r>
      <rPr>
        <b/>
        <sz val="8"/>
        <rFont val="Times New Roman"/>
        <family val="1"/>
        <charset val="204"/>
      </rPr>
      <t xml:space="preserve"> (031+036+062+063)</t>
    </r>
  </si>
  <si>
    <r>
      <t xml:space="preserve">I - ЗАЛИХЕ, СТАЛНА СРЕДСТВА И СРЕДСТВА ОБУСТАВЉЕНОГ ПОСЛОВАЊА НАМИЈЕЊЕНА ПРОДАЈИ </t>
    </r>
    <r>
      <rPr>
        <b/>
        <sz val="8"/>
        <rFont val="Times New Roman"/>
        <family val="1"/>
        <charset val="204"/>
      </rPr>
      <t>(032 до 035)</t>
    </r>
  </si>
  <si>
    <r>
      <t xml:space="preserve">3. Стална средства </t>
    </r>
    <r>
      <rPr>
        <sz val="8"/>
        <rFont val="Times New Roman"/>
        <family val="1"/>
        <charset val="204"/>
      </rPr>
      <t>намјењена продаји и средства пословања које се обуставља</t>
    </r>
  </si>
  <si>
    <r>
      <t xml:space="preserve">II - КРАТКОРОЧНА ПОТРАЖИВАЊА, ПЛАСМАНИ И ГОТОВИНА </t>
    </r>
    <r>
      <rPr>
        <b/>
        <sz val="8"/>
        <rFont val="Times New Roman"/>
        <family val="1"/>
        <charset val="204"/>
      </rPr>
      <t>(037+046+047+048+058+061)</t>
    </r>
  </si>
  <si>
    <r>
      <t xml:space="preserve">1. Потраживања по основу премије, учешћа у накнади штете и остали купци </t>
    </r>
    <r>
      <rPr>
        <sz val="8"/>
        <rFont val="Times New Roman"/>
        <family val="1"/>
        <charset val="204"/>
      </rPr>
      <t>(038 до 045)</t>
    </r>
  </si>
  <si>
    <r>
      <t xml:space="preserve">ж) Потраживања по основу депозитне премије </t>
    </r>
    <r>
      <rPr>
        <sz val="8"/>
        <rFont val="Times New Roman"/>
        <family val="1"/>
        <charset val="204"/>
      </rPr>
      <t>осигурања, саосигурања и реосигурања</t>
    </r>
  </si>
  <si>
    <r>
      <t xml:space="preserve">4. Краткорочни финансијски пласмани </t>
    </r>
    <r>
      <rPr>
        <sz val="8"/>
        <rFont val="Times New Roman"/>
        <family val="1"/>
        <charset val="204"/>
      </rPr>
      <t>(049 до 057)</t>
    </r>
  </si>
  <si>
    <r>
      <t xml:space="preserve">5. Готовина и готовински еквиваленти </t>
    </r>
    <r>
      <rPr>
        <sz val="8"/>
        <rFont val="Times New Roman"/>
        <family val="1"/>
        <charset val="204"/>
      </rPr>
      <t>(059+060)</t>
    </r>
  </si>
  <si>
    <r>
      <t>Г.ПОСЛОВНА АКТИВА (001+</t>
    </r>
    <r>
      <rPr>
        <b/>
        <sz val="8"/>
        <rFont val="Times New Roman"/>
        <family val="1"/>
        <charset val="204"/>
      </rPr>
      <t>030+064)</t>
    </r>
  </si>
  <si>
    <t>065</t>
  </si>
  <si>
    <t>066</t>
  </si>
  <si>
    <r>
      <t xml:space="preserve">Ђ. УКУПНА АКТИВА </t>
    </r>
    <r>
      <rPr>
        <b/>
        <sz val="8"/>
        <rFont val="Times New Roman"/>
        <family val="1"/>
        <charset val="204"/>
      </rPr>
      <t>(065+066)</t>
    </r>
  </si>
  <si>
    <t>067</t>
  </si>
  <si>
    <t>ПАСИВА
А. КАПИТАЛ (102-109+110-111+112+118+119-120+121-124)</t>
  </si>
  <si>
    <t>IV - ЕМИСИОНИ ГУБИТАК</t>
  </si>
  <si>
    <t>V - РЕЗЕРВЕ ИЗ ДОБИТКА (113 до 117)</t>
  </si>
  <si>
    <t>325</t>
  </si>
  <si>
    <t>330, 331,332,334 и 336</t>
  </si>
  <si>
    <t>VI - РЕВАЛОРИЗАЦИОНЕ РЕЗЕРВЕ</t>
  </si>
  <si>
    <t>VII - НЕРЕАЛИЗОВАНИ ДОБИЦИ ПО ОСНОВУ ФИНАНСИЈСКИХ СРЕДСТАВА РАСПОЛОЖИВИХ ЗА ПРОДАЈУ</t>
  </si>
  <si>
    <t>335</t>
  </si>
  <si>
    <t>VIII - НЕРЕАЛИЗОВАНИ ГУБИЦИ ПО ОСНОВУ ФИНАНСИЈСКИХ СРЕДСТАВА РАСПОЛОЖИВИХ ЗА ПРОДАЈУ</t>
  </si>
  <si>
    <t>IX - НЕРАСПОРЕЂЕНИ ДОБИТАК (122+123)</t>
  </si>
  <si>
    <t>X ГУБИТАК ДО ВИСИНЕ КАПИТАЛА (125+126)</t>
  </si>
  <si>
    <t>Б. ДУГОРОЧНА РЕЗЕРВИСАЊА (128 до 136)</t>
  </si>
  <si>
    <t>407</t>
  </si>
  <si>
    <t>8.Друге техничке резерве осигурања</t>
  </si>
  <si>
    <t>9.Резервисања за судске спорове у току и остала дугорочна резервисања</t>
  </si>
  <si>
    <t>В.ОБАВЕЗЕ (138+147)</t>
  </si>
  <si>
    <t>I ДУГОРОЧНЕ ОБАВЕЗЕ (139 до 146)</t>
  </si>
  <si>
    <t>II КРАТКОРОЧНЕ ОБАВЕЗЕ (148+156+160+161+164+165+166+167+168)</t>
  </si>
  <si>
    <t>1. Краткорочне финансијске обавезе (149 до 155)</t>
  </si>
  <si>
    <t>2. Обавезе по основу штета и уговорених износа (157 до 159)</t>
  </si>
  <si>
    <t>б) Обавезе по основу удјела у штетама и уговореним износима из реосигурања и ретроцесије</t>
  </si>
  <si>
    <t>4. Обавезе по основу зарада и накнада зарада (162+163)</t>
  </si>
  <si>
    <t>9. Пасивна временска разграничења (169 до 175)</t>
  </si>
  <si>
    <t>в) Преносне премије саосигурања, реосигурања и ретроцесија</t>
  </si>
  <si>
    <t>ђ) Резервисања за удјеле у штетама по основу саосигурања, реосигурања и ретроцесија</t>
  </si>
  <si>
    <t>Г. ПОСЛОВНА ПАСИВА (101+127+137)</t>
  </si>
  <si>
    <t>Ђ. УКУПНА ПАСИВА (176+177)</t>
  </si>
  <si>
    <t>Број осигурања у извјештајном периоду</t>
  </si>
  <si>
    <t>Обрачун осталих техничких резерви, осим резерви за штете и резерви за преносне премије</t>
  </si>
  <si>
    <t>Назив заступника/посредника</t>
  </si>
  <si>
    <t>УКУПНО:</t>
  </si>
  <si>
    <t>Образац: ЗПО-Д</t>
  </si>
  <si>
    <t>Извјештај о коришћењу услуга заступника/посредника у осигурању и реосигурању</t>
  </si>
  <si>
    <t xml:space="preserve">Регистарски број код Агенције </t>
  </si>
  <si>
    <t>Број и датум уговора о заступању/ посредовању</t>
  </si>
  <si>
    <t>Укупно обрачуната премија по заступнику/ посреднику</t>
  </si>
  <si>
    <t>Укупно обрачуната провизија по заступнику/ посреднику</t>
  </si>
  <si>
    <t>Укупно плаћена провизија по заступнику/ посреднику</t>
  </si>
  <si>
    <t xml:space="preserve">Извјештај о премији и штетама по врстама ризика </t>
  </si>
  <si>
    <t>01.01</t>
  </si>
  <si>
    <t>01.02</t>
  </si>
  <si>
    <t>01.03</t>
  </si>
  <si>
    <t>01.04</t>
  </si>
  <si>
    <t>01.05</t>
  </si>
  <si>
    <t>01.06</t>
  </si>
  <si>
    <t>01.07</t>
  </si>
  <si>
    <t>01.08</t>
  </si>
  <si>
    <t>01.99</t>
  </si>
  <si>
    <t>02.01</t>
  </si>
  <si>
    <t>Допунско здравствено осигурање</t>
  </si>
  <si>
    <t>02.02</t>
  </si>
  <si>
    <t>Путно здравствено осигурање</t>
  </si>
  <si>
    <t>02.03</t>
  </si>
  <si>
    <t>Приватно здравствено осигурање</t>
  </si>
  <si>
    <t>02.99</t>
  </si>
  <si>
    <t>Остала добровољна здравствена осигурања</t>
  </si>
  <si>
    <t>03.01</t>
  </si>
  <si>
    <t>Каско осигурање моторних возила, на сопствени погон</t>
  </si>
  <si>
    <t>03.02</t>
  </si>
  <si>
    <t>03.99</t>
  </si>
  <si>
    <t>Остала каско осигурања возила која се крећу по копну, осим возила која се крећу по шинама</t>
  </si>
  <si>
    <t>04.01</t>
  </si>
  <si>
    <t>Каско осигурање шинских возила</t>
  </si>
  <si>
    <t>04.99</t>
  </si>
  <si>
    <t>Остала каско осигурања шинских возила</t>
  </si>
  <si>
    <t>05.01</t>
  </si>
  <si>
    <t>Каско осигурање ваздухоплова</t>
  </si>
  <si>
    <t>05.99</t>
  </si>
  <si>
    <t>Остала каско осигурања ваздухоплова</t>
  </si>
  <si>
    <t>06.01</t>
  </si>
  <si>
    <t>Каско осигурање пловила у ријечној и каналској пловидби</t>
  </si>
  <si>
    <t>06.02</t>
  </si>
  <si>
    <t>Каско осигурање пловила у језерској пловидби</t>
  </si>
  <si>
    <t>06.03</t>
  </si>
  <si>
    <t>Каско осигурање пловила у морској пловидби</t>
  </si>
  <si>
    <t>06.04</t>
  </si>
  <si>
    <t>Каско осигурање бродова у изградњи</t>
  </si>
  <si>
    <t>06.99</t>
  </si>
  <si>
    <t>Остала каско осигурања пловила</t>
  </si>
  <si>
    <t>07.01</t>
  </si>
  <si>
    <t>Осигурање робе у поморском превозу</t>
  </si>
  <si>
    <t>07.02</t>
  </si>
  <si>
    <t>Осигурање робе у авионском превозу</t>
  </si>
  <si>
    <t>07.03</t>
  </si>
  <si>
    <t>Осигурање робе у копненом превозу</t>
  </si>
  <si>
    <t>07.04</t>
  </si>
  <si>
    <t>07.99</t>
  </si>
  <si>
    <t>Остала осигурања робе у превозу</t>
  </si>
  <si>
    <t>08.01</t>
  </si>
  <si>
    <t>08.02</t>
  </si>
  <si>
    <t>08.99</t>
  </si>
  <si>
    <t>Добровољно осигурање власника односно корисника моторних возила од одговорности за штету причињену трећим лицима</t>
  </si>
  <si>
    <t>Остала осигурања од одговорности при употреби моторних возила</t>
  </si>
  <si>
    <t>11.01</t>
  </si>
  <si>
    <t>11.02</t>
  </si>
  <si>
    <t>11.03</t>
  </si>
  <si>
    <t>Осигурање од одговорности превозника за робу приликом транспорта ваздухопловом</t>
  </si>
  <si>
    <t>11.99</t>
  </si>
  <si>
    <t>Остала осигурања од одговорности при употреби ваздухоплова</t>
  </si>
  <si>
    <t>12.01</t>
  </si>
  <si>
    <t>12.02</t>
  </si>
  <si>
    <t>12.03</t>
  </si>
  <si>
    <t>Осигурање од одговорности лица која поправљају пловила</t>
  </si>
  <si>
    <t>12.04</t>
  </si>
  <si>
    <t>12.99</t>
  </si>
  <si>
    <t>Остала осигурања од одговорности при употреби пловила</t>
  </si>
  <si>
    <t>13.01</t>
  </si>
  <si>
    <t>Осигурање од опште одговорности</t>
  </si>
  <si>
    <t>13.02</t>
  </si>
  <si>
    <t>Осигурање произвођача од одговорности за производе</t>
  </si>
  <si>
    <t>13.03</t>
  </si>
  <si>
    <t>Осигурање уговорене одговорности извођача грађевинских радова</t>
  </si>
  <si>
    <t>13.04</t>
  </si>
  <si>
    <t>Осигурање уговорене одговорности извођача монтажних радова</t>
  </si>
  <si>
    <t>13.05</t>
  </si>
  <si>
    <t>13.06</t>
  </si>
  <si>
    <t>Осигурање од одговорности ревизијских друштава</t>
  </si>
  <si>
    <t>13.07</t>
  </si>
  <si>
    <t>Осигурање од одговорности актуара</t>
  </si>
  <si>
    <t>13.08</t>
  </si>
  <si>
    <t>Осигурање од одговорности адвоката</t>
  </si>
  <si>
    <t>13.09</t>
  </si>
  <si>
    <t>Осигурање од одговорности љекара</t>
  </si>
  <si>
    <t>13.10</t>
  </si>
  <si>
    <t>Осигурање од пројектантске одговорности</t>
  </si>
  <si>
    <t>13.11</t>
  </si>
  <si>
    <t>Осигурање од одговорности нотара</t>
  </si>
  <si>
    <t>13.12</t>
  </si>
  <si>
    <t>Осигурање од одговорности друштва за посредовање у осигурању</t>
  </si>
  <si>
    <t>13.13</t>
  </si>
  <si>
    <t>Осигурање од одговорности шпедитера у међународном саобраћају</t>
  </si>
  <si>
    <t>13.14</t>
  </si>
  <si>
    <t>Осигурање од одговорности шпедитера у домаћем саобраћају</t>
  </si>
  <si>
    <t>13.15</t>
  </si>
  <si>
    <t>Осигурање од одговорности у жељезничком саобраћају</t>
  </si>
  <si>
    <t>13.16</t>
  </si>
  <si>
    <t>Осигурање гаранција произвођача, продавача и добављача</t>
  </si>
  <si>
    <t>13.17</t>
  </si>
  <si>
    <t>Осигурање од одговорности филмских предузећа</t>
  </si>
  <si>
    <t>13.18</t>
  </si>
  <si>
    <t>Осигурање од одговорности пројектних друштава</t>
  </si>
  <si>
    <t>13.19</t>
  </si>
  <si>
    <t>Осигурање од одговорности обављања детективских послова и послова обезбјеђења</t>
  </si>
  <si>
    <t>13.99</t>
  </si>
  <si>
    <t>Сва друга општа осигурања од грађанске одговорности</t>
  </si>
  <si>
    <t>14.01</t>
  </si>
  <si>
    <t>Осигурање новчаних потраживања осигураника од правних и других лица</t>
  </si>
  <si>
    <t>14.02</t>
  </si>
  <si>
    <t>Осигурање потраживања осигураника у вези са одобреним потрошачким кредитима</t>
  </si>
  <si>
    <t>14.03</t>
  </si>
  <si>
    <t>Осигурање потраживања осигураника у вези са одобреним стамбеним кредитима</t>
  </si>
  <si>
    <t>14.04</t>
  </si>
  <si>
    <t>Осигурање потраживања из послова финансијског лизинга</t>
  </si>
  <si>
    <t>14.05</t>
  </si>
  <si>
    <t>Осигурање потраживања по извозним пословима</t>
  </si>
  <si>
    <t>14.99</t>
  </si>
  <si>
    <t>Остала осигурања кредита</t>
  </si>
  <si>
    <t>15.01</t>
  </si>
  <si>
    <t>15.99</t>
  </si>
  <si>
    <t>Остала осигурања гаранција</t>
  </si>
  <si>
    <t>16.01</t>
  </si>
  <si>
    <t>Осигурање од финансијских губитака због прекида рада усљед опасности од пожара</t>
  </si>
  <si>
    <t>16.02</t>
  </si>
  <si>
    <t>Осигурање од финансијских губитака због прекида рада усљед лома машина</t>
  </si>
  <si>
    <t>16.03</t>
  </si>
  <si>
    <t>Осигурање разних приредби због атмосферских падавина</t>
  </si>
  <si>
    <t>16.04</t>
  </si>
  <si>
    <t>Осигурање од штете због откупа валутних фалсификата</t>
  </si>
  <si>
    <t>16.05</t>
  </si>
  <si>
    <t>Осигурање од штете у вези са средствима на текућим рачунима грађана и платним и кредитним картицама</t>
  </si>
  <si>
    <t>16.06</t>
  </si>
  <si>
    <t>Осигурање од финансијског ризика отказа туристичких путовања</t>
  </si>
  <si>
    <t>16.99</t>
  </si>
  <si>
    <t>Остала осигурања од финансијских губитака</t>
  </si>
  <si>
    <t>17.01</t>
  </si>
  <si>
    <t>17.99</t>
  </si>
  <si>
    <t>Остала осигурања трошкова правне заштите</t>
  </si>
  <si>
    <t>18.01</t>
  </si>
  <si>
    <t>Осигурање помоћи за вријеме пута изван мјеста боравка или пребивалишта</t>
  </si>
  <si>
    <t>18.99</t>
  </si>
  <si>
    <t>Остала осигурања помоћи на путовању</t>
  </si>
  <si>
    <t>Осигурање живота за случај смрти</t>
  </si>
  <si>
    <t>Осигурање живота за случај доживљења</t>
  </si>
  <si>
    <t>Додатно здравствено осигурање уз животно осигурање</t>
  </si>
  <si>
    <t>Остала додатна осигурања лица уз животно осигурање</t>
  </si>
  <si>
    <t>Образац: Ш-АО-Д</t>
  </si>
  <si>
    <t>Oбрачуната премија</t>
  </si>
  <si>
    <t xml:space="preserve">Осигурање од пожара и других опасности изван индустрије и занатства </t>
  </si>
  <si>
    <t>Осигурање од пожара и других опасности у индустрији и занатству</t>
  </si>
  <si>
    <t>Остала осигурања имовине од пожара и других опасности</t>
  </si>
  <si>
    <t>Удио реосигурања / саосигурања у штетама</t>
  </si>
  <si>
    <t>Број први пут пријављених штета у извјештајном периоду</t>
  </si>
  <si>
    <t>27=25+26</t>
  </si>
  <si>
    <t>29=10-18+19+24-27+28</t>
  </si>
  <si>
    <t>31=29+30</t>
  </si>
  <si>
    <t>34=10-18+23+28-31+32+33</t>
  </si>
  <si>
    <t>Обрачуната премија извјештајног периода</t>
  </si>
  <si>
    <t>Уговорена премија поништене полисе</t>
  </si>
  <si>
    <t>Уговорена премија сторниране полисе</t>
  </si>
  <si>
    <t>Уговорена премија прекинуте полисе</t>
  </si>
  <si>
    <t>Обрачуната премија накнадне корекције</t>
  </si>
  <si>
    <t>Обрачуната премија у извјештајном периоду</t>
  </si>
  <si>
    <t>Број осигурања</t>
  </si>
  <si>
    <t>15=3+5-7-9-11</t>
  </si>
  <si>
    <t>16=4+6-8-10-12+14</t>
  </si>
  <si>
    <t>Неисплаћени ријешени одштетни захтјеви на крају извјештајног периода</t>
  </si>
  <si>
    <t>Извјештај о промјени премије неживотних осигурања</t>
  </si>
  <si>
    <t xml:space="preserve">Попунити само укупно     </t>
  </si>
  <si>
    <t>Осигурање критичних болести</t>
  </si>
  <si>
    <t>Осигурање робе за вријеме ускладиштења</t>
  </si>
  <si>
    <t xml:space="preserve">Попунити само укупно за врсте неживотних осигурања </t>
  </si>
  <si>
    <t>08.03</t>
  </si>
  <si>
    <t>Осигурање од земљотреса</t>
  </si>
  <si>
    <t>16.07</t>
  </si>
  <si>
    <t>Осигурање финансијских губитака ради прекида рада због земљотреса</t>
  </si>
  <si>
    <t>Осигурање трошкова адвоката и других трошкова поступка</t>
  </si>
  <si>
    <t>Осигурање са капитализацијом исплате</t>
  </si>
  <si>
    <t>Осигурање живота за случај смрти и доживљења (мјешовито осигурање)</t>
  </si>
  <si>
    <t>Остала осигурања живота</t>
  </si>
  <si>
    <t>Осигурање живота</t>
  </si>
  <si>
    <t>Рентно осигурање</t>
  </si>
  <si>
    <t xml:space="preserve">25 </t>
  </si>
  <si>
    <t>Животно осигурање које је повезано са инвестиционим фондовима</t>
  </si>
  <si>
    <t>од 533 до 539</t>
  </si>
  <si>
    <t>Каско осигурање возила без сопственог погона</t>
  </si>
  <si>
    <t>Oстала осигурања штета на имовини</t>
  </si>
  <si>
    <t xml:space="preserve"> Осигурање лица од посљедица незгоде при обављању редовног занимања и ван њега</t>
  </si>
  <si>
    <r>
      <t>Осигурање лица од посљедица незгоде у моторним возилима и при обављању посебних дјелатности</t>
    </r>
    <r>
      <rPr>
        <b/>
        <sz val="8"/>
        <rFont val="Times New Roman"/>
        <family val="1"/>
        <charset val="204"/>
      </rPr>
      <t xml:space="preserve"> </t>
    </r>
  </si>
  <si>
    <t>Осигурање ученика и студената од посљедица незгоде</t>
  </si>
  <si>
    <t>Посебна осигурања омладине од посљедица незгоде</t>
  </si>
  <si>
    <t>Осигурање гостију, посјетилаца приредби, излетника и туриста од
посљедица незгоде</t>
  </si>
  <si>
    <t>Осигурање потрошача, претплатника и сл. од посљедица незгоде</t>
  </si>
  <si>
    <t>Друга посебна осигурања од посљедица незгоде</t>
  </si>
  <si>
    <t>Обавезно осигурање путника у јавном превозу од посљедица незгоде</t>
  </si>
  <si>
    <t>Остала осигурања од посљедица незгоде</t>
  </si>
  <si>
    <t>Обавезно осигурање власника односно корисника моторних возила од одговорности за штету причињену трећим лицима (осигурање од аутоодговорности)</t>
  </si>
  <si>
    <t>Обавезно осигурање власника односно корисника ваздухоплова од одговорности за штету причињену трећим лицима</t>
  </si>
  <si>
    <t>Добровољно осигурање власника односно корисника ваздухоплова од одговорности за штету причињену трећим лицима</t>
  </si>
  <si>
    <t>Додатно осигурање од посљедице незгоде уз животно осигурање</t>
  </si>
  <si>
    <t>Осигурање живота за случај смрти и доживљења (мјешовито осигурање) код којег осигураник на себе преузима ризик улагања</t>
  </si>
  <si>
    <t>Осигурање за случај смрти код којег осигураник на себе преузима ризик улагања</t>
  </si>
  <si>
    <t>Осигурање за случај доживљења код којег осигураник на себе преузима ризик улагања</t>
  </si>
  <si>
    <t>Животно осигурање код којег осигураник на себе преузима ризик улагања с гаранцијом исплате</t>
  </si>
  <si>
    <t>Остала животна осигурања код којих осигураник на себе преузима ризик улагања</t>
  </si>
  <si>
    <t>Осигурање од одговорности за употребу моторних возила</t>
  </si>
  <si>
    <t>Осигурање од грађанске одговорности за употребу ваздухоплова</t>
  </si>
  <si>
    <t>Врста возила</t>
  </si>
  <si>
    <t>Возила са преносивим таблицама</t>
  </si>
  <si>
    <t>ВРСТА ВОЗИЛА</t>
  </si>
  <si>
    <t>Нова осигурања у току извјештајног периода</t>
  </si>
  <si>
    <t>Исплаћени одштетни захтјеви у извјештајном периоду</t>
  </si>
  <si>
    <t>Осигурање од одговорности за употребу пловила</t>
  </si>
  <si>
    <t>Обавезно осигурање власника односно корисника морских, ријечних, језерских и каналских пловила од одговорности за штету причињену трећим лицима</t>
  </si>
  <si>
    <t>Добровољно осигурање власника односно корисника морских, ријечних, језерских и каналских пловила од одговорности за штету причињену трећим лицима</t>
  </si>
  <si>
    <t>Осигурање возила која се крећу по копну, осим возила која се крећу по шинама</t>
  </si>
  <si>
    <t>Осигурање од одговорности власника опасних материја у току превоза</t>
  </si>
  <si>
    <t>Осигурање од осталих штета на имовини</t>
  </si>
  <si>
    <t>Додатно осигурање уз осигурање живота</t>
  </si>
  <si>
    <t>Р.Б.</t>
  </si>
  <si>
    <t>Образац: П-Ш-Д</t>
  </si>
  <si>
    <t>13.20</t>
  </si>
  <si>
    <t>Осигурање од одговорности стечајних управника</t>
  </si>
  <si>
    <t>13.21</t>
  </si>
  <si>
    <t>Осигурање од одговорности судских вјештака</t>
  </si>
  <si>
    <t>Осигурање од одговорности превозника за робу приликом транспорта пловилом</t>
  </si>
  <si>
    <t>Остала животна осигурања код којих осигураник на себе преузима  ризик улагања</t>
  </si>
  <si>
    <t>Бруто уговорена премија саосигурања</t>
  </si>
  <si>
    <t>Бруто уговорена премија осигурања</t>
  </si>
  <si>
    <t>Извјештај о промјени премије животних осигурања</t>
  </si>
  <si>
    <t>19=(9+11+13+15+17)</t>
  </si>
  <si>
    <t>20=(10+12+14+16+18)</t>
  </si>
  <si>
    <t>21=(7-19)</t>
  </si>
  <si>
    <t>22=(8-20)</t>
  </si>
  <si>
    <t>23=(дио од 21)</t>
  </si>
  <si>
    <t>24=(дио од 22)</t>
  </si>
  <si>
    <t>25=(дио од 21)</t>
  </si>
  <si>
    <t>26=(дио од 22)</t>
  </si>
  <si>
    <t>ПРНЖ-Д</t>
  </si>
  <si>
    <t>Назив друштва/субјекта:</t>
  </si>
  <si>
    <t>Ознака друштва/субјекта:</t>
  </si>
  <si>
    <t>Одговорно лице:</t>
  </si>
  <si>
    <t>КМ</t>
  </si>
  <si>
    <t>Врста промјена у капиталу</t>
  </si>
  <si>
    <t>Капитал који припада власницима матичног друштва</t>
  </si>
  <si>
    <t>Удјели који немају контролу (мањински интереси)</t>
  </si>
  <si>
    <t>Укупни капитал (10 + 11)</t>
  </si>
  <si>
    <t>Акцијски капитал – власнички удјели</t>
  </si>
  <si>
    <t>Емисиона премија/ губитак</t>
  </si>
  <si>
    <t>Резерве</t>
  </si>
  <si>
    <t>Ревалоризационе резерве за некретнине, постројења и опрему</t>
  </si>
  <si>
    <t>Ревалоризационе резерве за финансијска средства вреднована по фер вриједности кроз остали укупни резултат</t>
  </si>
  <si>
    <t>Остале ревалоризационе резерве</t>
  </si>
  <si>
    <t>Акумулирана нераспоређена добит/(непокривени губитак)</t>
  </si>
  <si>
    <t>УКУПНО (3 + 4 + 5 + 6 ± 7 ± 8 ± 9)</t>
  </si>
  <si>
    <t>10=(3+4+5+6+7+8+9)</t>
  </si>
  <si>
    <t>901</t>
  </si>
  <si>
    <t>902</t>
  </si>
  <si>
    <t>903</t>
  </si>
  <si>
    <t>904</t>
  </si>
  <si>
    <t>5. Добит/(губитак) за годину</t>
  </si>
  <si>
    <t>905</t>
  </si>
  <si>
    <t>6. Остали укупни резултат за годину</t>
  </si>
  <si>
    <t>906</t>
  </si>
  <si>
    <t>7. Укупна добит/(губитак) (± 905 ± 906)</t>
  </si>
  <si>
    <t>907</t>
  </si>
  <si>
    <t>8. Емисија акцијског капитала и други облици повећања капитала</t>
  </si>
  <si>
    <t>908</t>
  </si>
  <si>
    <t>9. Стицање сопствених акција и други облици смањења капитала</t>
  </si>
  <si>
    <t>909</t>
  </si>
  <si>
    <t xml:space="preserve">10. Објављене дивиденде </t>
  </si>
  <si>
    <t>910</t>
  </si>
  <si>
    <t>11. Други облици расподјеле добити и покриће губитка</t>
  </si>
  <si>
    <t>911</t>
  </si>
  <si>
    <t>12. Остале промјене</t>
  </si>
  <si>
    <t>912</t>
  </si>
  <si>
    <t>913</t>
  </si>
  <si>
    <t>14. Ефекти промјена у рачуноводственим политикама</t>
  </si>
  <si>
    <t>914</t>
  </si>
  <si>
    <t>15. Ефекти исправки грешака</t>
  </si>
  <si>
    <t>915</t>
  </si>
  <si>
    <t>916</t>
  </si>
  <si>
    <t>17. Добит/(губитак) за годину</t>
  </si>
  <si>
    <t>917</t>
  </si>
  <si>
    <t>18. Остали укупни резултат за годину</t>
  </si>
  <si>
    <t>918</t>
  </si>
  <si>
    <t>19. Укупна добит/(губитак) (± 917 ± 918)</t>
  </si>
  <si>
    <t>919</t>
  </si>
  <si>
    <t>20. Емисија акцијског капитала и други облици повећања капитала</t>
  </si>
  <si>
    <t>920</t>
  </si>
  <si>
    <t>21. Стицање сопствених акција и други облици смањења капитала</t>
  </si>
  <si>
    <t>921</t>
  </si>
  <si>
    <t>22. Објављене дивиденде</t>
  </si>
  <si>
    <t>922</t>
  </si>
  <si>
    <t>23. Други облици расподјеле добити и покриће губитка</t>
  </si>
  <si>
    <t>923</t>
  </si>
  <si>
    <t>24. Остале промјене</t>
  </si>
  <si>
    <t>924</t>
  </si>
  <si>
    <t>925</t>
  </si>
  <si>
    <t>Укупно пријављене штете у извјештајном  периоду</t>
  </si>
  <si>
    <t>Неисплаћени ријешени одштетни захтјеви из претходног извјештајног периода</t>
  </si>
  <si>
    <t>Резерве за пријављене штете на крају извјештајног периода</t>
  </si>
  <si>
    <t>Образац: ПК-Д</t>
  </si>
  <si>
    <t>Извјештај 
 о трошковима спровођења осигурања 
по врстама неживотних осигурања</t>
  </si>
  <si>
    <t>Пријављени одштетни захтјеви у извјештајном периоду + реактивирани</t>
  </si>
  <si>
    <t>Резерва за пријављене штете на крају извјештајног периода</t>
  </si>
  <si>
    <t>Удио реосигурања / саосигурања у резервама
(дио од 12)</t>
  </si>
  <si>
    <t>Резерве за штете у самопридржају</t>
  </si>
  <si>
    <r>
      <t xml:space="preserve">Стање на почетку </t>
    </r>
    <r>
      <rPr>
        <sz val="7"/>
        <rFont val="Times New Roman"/>
        <family val="1"/>
        <charset val="204"/>
      </rPr>
      <t>извјештајног</t>
    </r>
    <r>
      <rPr>
        <sz val="7"/>
        <rFont val="Times New Roman"/>
        <family val="1"/>
      </rPr>
      <t xml:space="preserve"> периода</t>
    </r>
  </si>
  <si>
    <r>
      <t xml:space="preserve">Стање на крају </t>
    </r>
    <r>
      <rPr>
        <sz val="7"/>
        <rFont val="Times New Roman"/>
        <family val="1"/>
        <charset val="204"/>
      </rPr>
      <t>извјештајног</t>
    </r>
    <r>
      <rPr>
        <sz val="7"/>
        <rFont val="Times New Roman"/>
        <family val="1"/>
      </rPr>
      <t xml:space="preserve"> пе</t>
    </r>
    <r>
      <rPr>
        <sz val="7"/>
        <rFont val="Times New Roman"/>
        <family val="1"/>
        <charset val="204"/>
      </rPr>
      <t>р</t>
    </r>
    <r>
      <rPr>
        <sz val="7"/>
        <rFont val="Times New Roman"/>
        <family val="1"/>
      </rPr>
      <t xml:space="preserve">иода
</t>
    </r>
  </si>
  <si>
    <t>Наплаћени регреси из претходног извјештајног периода у текућем извјештајном периоду</t>
  </si>
  <si>
    <t xml:space="preserve">Износ предат у реосигурање / саосигурање  </t>
  </si>
  <si>
    <t>Преносна премија на почетку извјештајног периода</t>
  </si>
  <si>
    <t>Удио реосигурања / саосигурања у преносној премији на почетку извјештајног периода</t>
  </si>
  <si>
    <t>Преносна премија на крају извјештајног периода</t>
  </si>
  <si>
    <t>Удио реосигурања / саосигурања у преносној премији на крају извјештајног периода</t>
  </si>
  <si>
    <t>Удио реосигурања / саосигурања у ријешеним штетама</t>
  </si>
  <si>
    <t>Укупне резерве за штете на почетку извјештајног периода</t>
  </si>
  <si>
    <t>Удио реосигурања / саосигурања у укупним резервама за штете на почетку извјештајног периода</t>
  </si>
  <si>
    <t>Укупне резерве за штете на крају извјештајног периода</t>
  </si>
  <si>
    <t>Удио реосигурања / саосигурања у укупним резервама за штете на крају извјештајног периода</t>
  </si>
  <si>
    <t>Остале техничке резерве на почетку извјештајног периода</t>
  </si>
  <si>
    <t>Удио реосигурања / саосигурања у осталим техничким резервама на почетку извјештајног периода</t>
  </si>
  <si>
    <t>Остале техничке резерве на крају извјештајног периода</t>
  </si>
  <si>
    <t>Удио реосигурања / саосигурања у осталим техничким резервама на крају извјештајног периода</t>
  </si>
  <si>
    <t>Трошкови прибаве осигурања који терете извјештајни период</t>
  </si>
  <si>
    <t xml:space="preserve">Износ предат у реосигурање  </t>
  </si>
  <si>
    <t>Удио реосигурања у преносној премији на почетку извјештајног периода</t>
  </si>
  <si>
    <t>Удио реосигурања у преносној премији на крају извјештајног периода</t>
  </si>
  <si>
    <t>Удио реосигурања у ријешеним штетама</t>
  </si>
  <si>
    <t>Удио реосигурања у укупним резервама за штете на почетку извјештајног периода</t>
  </si>
  <si>
    <t>Удио реосигурања у укупним резервама за штете на крају извјештајног периода</t>
  </si>
  <si>
    <t>Математичка резерва на почетку извјештајног периода</t>
  </si>
  <si>
    <t>Удио реосигурања у математичкој резерви  на почетку извјештајног периода</t>
  </si>
  <si>
    <t>Математичка резерва на крају извјештајног периода</t>
  </si>
  <si>
    <t>Удио реосигурања у математичкој резерви  на крају извјештајног периода</t>
  </si>
  <si>
    <t>Удио реосигурања у осталим техничким резервама на почетку извјештајног периода</t>
  </si>
  <si>
    <t>Удио реосигурања у осталим техничким резервама на крају извјештајног периода</t>
  </si>
  <si>
    <t xml:space="preserve">Трошкови прибаве осигурања који терете извјештајни период </t>
  </si>
  <si>
    <t>Административни трошкови</t>
  </si>
  <si>
    <t>Образац: БУ-Д</t>
  </si>
  <si>
    <t>Образац: ТГ-Д</t>
  </si>
  <si>
    <t>Образац: ТСО-Д</t>
  </si>
  <si>
    <t>Предузетничка радња за заступање у осигурању</t>
  </si>
  <si>
    <t>Брокерско друштво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</si>
</sst>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_(&quot;$&quot;* \(#,##0.00\);_(&quot;$&quot;* &quot;-&quot;??_);_(@_)"/>
    <numFmt numFmtId="165" formatCode="[$-11C1A]dd\.mm\.yyyy;@"/>
    <numFmt numFmtId="166" formatCode="\A\r\i\a\l"/>
    <numFmt numFmtId="167" formatCode="m\o\n\th\ d\,\ yyyy"/>
    <numFmt numFmtId="168" formatCode="#,#00"/>
    <numFmt numFmtId="169" formatCode="#,"/>
    <numFmt numFmtId="170" formatCode="[$-409]d\-mmm\-yy;@"/>
    <numFmt numFmtId="171" formatCode="[$-409]mmmmm;@"/>
  </numFmts>
  <fonts count="62" x14ac:knownFonts="1">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font>
    <font>
      <sz val="10"/>
      <name val="Arial"/>
      <family val="2"/>
      <charset val="204"/>
    </font>
    <font>
      <sz val="1"/>
      <color indexed="8"/>
      <name val="Courier"/>
      <family val="3"/>
    </font>
    <font>
      <b/>
      <sz val="1"/>
      <color indexed="8"/>
      <name val="Courier"/>
      <family val="3"/>
    </font>
    <font>
      <sz val="10"/>
      <name val="Times New Roman"/>
      <family val="1"/>
    </font>
    <font>
      <sz val="10"/>
      <color indexed="8"/>
      <name val="Arial"/>
      <family val="2"/>
    </font>
    <font>
      <b/>
      <sz val="10"/>
      <name val="Times New Roman"/>
      <family val="1"/>
      <charset val="204"/>
    </font>
    <font>
      <sz val="10"/>
      <name val="Times New Roman"/>
      <family val="1"/>
      <charset val="204"/>
    </font>
    <font>
      <sz val="9"/>
      <name val="Times New Roman"/>
      <family val="1"/>
      <charset val="204"/>
    </font>
    <font>
      <sz val="8"/>
      <name val="Times New Roman"/>
      <family val="1"/>
      <charset val="204"/>
    </font>
    <font>
      <sz val="11"/>
      <name val="Times New Roman"/>
      <family val="1"/>
      <charset val="204"/>
    </font>
    <font>
      <b/>
      <sz val="14"/>
      <name val="Times New Roman"/>
      <family val="1"/>
      <charset val="204"/>
    </font>
    <font>
      <b/>
      <sz val="8"/>
      <name val="Times New Roman"/>
      <family val="1"/>
      <charset val="204"/>
    </font>
    <font>
      <sz val="6"/>
      <name val="Times New Roman"/>
      <family val="1"/>
      <charset val="204"/>
    </font>
    <font>
      <sz val="7"/>
      <name val="Times New Roman"/>
      <family val="1"/>
      <charset val="204"/>
    </font>
    <font>
      <b/>
      <sz val="7"/>
      <name val="Times New Roman"/>
      <family val="1"/>
      <charset val="204"/>
    </font>
    <font>
      <sz val="8"/>
      <name val="Times New Roman"/>
      <family val="1"/>
    </font>
    <font>
      <b/>
      <sz val="8"/>
      <name val="Times New Roman"/>
      <family val="1"/>
    </font>
    <font>
      <sz val="7"/>
      <name val="Times New Roman"/>
      <family val="1"/>
    </font>
    <font>
      <sz val="9"/>
      <name val="Times New Roman"/>
      <family val="1"/>
    </font>
    <font>
      <sz val="11"/>
      <color theme="1"/>
      <name val="Times New Roman"/>
      <family val="1"/>
    </font>
    <font>
      <sz val="8"/>
      <color rgb="FFFF0000"/>
      <name val="Times New Roman"/>
      <family val="1"/>
    </font>
    <font>
      <b/>
      <sz val="10"/>
      <color rgb="FFFF0000"/>
      <name val="Times New Roman"/>
      <family val="1"/>
    </font>
    <font>
      <b/>
      <sz val="14"/>
      <color rgb="FF000000"/>
      <name val="Times New Roman"/>
      <family val="1"/>
    </font>
    <font>
      <b/>
      <sz val="14"/>
      <color theme="1"/>
      <name val="Times New Roman"/>
      <family val="1"/>
    </font>
    <font>
      <b/>
      <sz val="10"/>
      <color rgb="FF000000"/>
      <name val="Times New Roman"/>
      <family val="1"/>
    </font>
    <font>
      <sz val="10"/>
      <color rgb="FF000000"/>
      <name val="Times New Roman"/>
      <family val="1"/>
    </font>
    <font>
      <sz val="8"/>
      <color rgb="FF000000"/>
      <name val="Times New Roman"/>
      <family val="1"/>
    </font>
    <font>
      <b/>
      <sz val="8"/>
      <color rgb="FF000000"/>
      <name val="Times New Roman"/>
      <family val="1"/>
    </font>
    <font>
      <sz val="7"/>
      <color rgb="FF000000"/>
      <name val="Times New Roman"/>
      <family val="1"/>
    </font>
    <font>
      <sz val="14"/>
      <color theme="1"/>
      <name val="Calibri"/>
      <family val="2"/>
      <scheme val="minor"/>
    </font>
    <font>
      <sz val="10"/>
      <color theme="1"/>
      <name val="Times New Roman"/>
      <family val="1"/>
      <charset val="204"/>
    </font>
    <font>
      <b/>
      <sz val="12"/>
      <color rgb="FF000000"/>
      <name val="Times New Roman"/>
      <family val="1"/>
      <charset val="204"/>
    </font>
    <font>
      <sz val="10"/>
      <color theme="1"/>
      <name val="Times New Roman"/>
      <family val="1"/>
    </font>
    <font>
      <sz val="12"/>
      <color theme="1"/>
      <name val="Calibri"/>
      <family val="2"/>
      <scheme val="minor"/>
    </font>
    <font>
      <b/>
      <sz val="11"/>
      <color rgb="FF000000"/>
      <name val="Times New Roman"/>
      <family val="1"/>
      <charset val="204"/>
    </font>
    <font>
      <sz val="10"/>
      <color rgb="FF000000"/>
      <name val="Times New Roman"/>
      <family val="1"/>
      <charset val="204"/>
    </font>
    <font>
      <sz val="10"/>
      <color rgb="FF000000"/>
      <name val="Times New Roman"/>
      <family val="1"/>
      <charset val="238"/>
    </font>
    <font>
      <sz val="10"/>
      <name val="Times New Roman"/>
      <family val="1"/>
      <charset val="238"/>
    </font>
    <font>
      <b/>
      <sz val="10"/>
      <name val="Arial"/>
      <family val="2"/>
      <charset val="238"/>
    </font>
    <font>
      <sz val="8"/>
      <color theme="1"/>
      <name val="Times New Roman"/>
      <family val="1"/>
    </font>
    <font>
      <b/>
      <sz val="8"/>
      <color theme="1"/>
      <name val="Times New Roman"/>
      <family val="1"/>
    </font>
    <font>
      <sz val="8"/>
      <color theme="1"/>
      <name val="Times New Roman"/>
      <family val="1"/>
      <charset val="204"/>
    </font>
    <font>
      <b/>
      <sz val="12"/>
      <name val="Times New Roman"/>
      <family val="1"/>
      <charset val="204"/>
    </font>
    <font>
      <sz val="12"/>
      <name val="Times New Roman"/>
      <family val="1"/>
      <charset val="204"/>
    </font>
    <font>
      <sz val="8"/>
      <name val="Times New Roman"/>
      <family val="1"/>
      <charset val="238"/>
    </font>
    <font>
      <b/>
      <sz val="8"/>
      <name val="Times New Roman"/>
      <family val="1"/>
      <charset val="238"/>
    </font>
    <font>
      <sz val="9"/>
      <name val="Times New Roman"/>
      <family val="1"/>
      <charset val="238"/>
    </font>
    <font>
      <sz val="11"/>
      <name val="Times New Roman"/>
      <family val="1"/>
      <charset val="238"/>
    </font>
    <font>
      <b/>
      <sz val="12"/>
      <name val="Times New Roman"/>
      <family val="1"/>
      <charset val="238"/>
    </font>
    <font>
      <sz val="7"/>
      <name val="Times New Roman"/>
      <family val="1"/>
      <charset val="238"/>
    </font>
    <font>
      <b/>
      <sz val="14"/>
      <name val="Times New Roman"/>
      <family val="1"/>
      <charset val="238"/>
    </font>
    <font>
      <sz val="6"/>
      <name val="Times New Roman"/>
      <family val="1"/>
      <charset val="238"/>
    </font>
    <font>
      <sz val="10"/>
      <name val="Arial"/>
      <family val="2"/>
      <charset val="238"/>
    </font>
    <font>
      <b/>
      <sz val="7"/>
      <name val="Times New Roman"/>
      <family val="1"/>
      <charset val="238"/>
    </font>
    <font>
      <b/>
      <sz val="9"/>
      <name val="Times New Roman"/>
      <family val="1"/>
      <charset val="238"/>
    </font>
    <font>
      <sz val="11"/>
      <name val="Times New Roman"/>
      <family val="1"/>
    </font>
    <font>
      <b/>
      <sz val="14"/>
      <name val="Times New Roman"/>
      <family val="1"/>
    </font>
    <font>
      <b/>
      <sz val="7"/>
      <name val="Times New Roman"/>
      <family val="1"/>
    </font>
  </fonts>
  <fills count="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59999389629810485"/>
        <bgColor indexed="64"/>
      </patternFill>
    </fill>
  </fills>
  <borders count="81">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dashed">
        <color indexed="64"/>
      </diagonal>
    </border>
    <border diagonalUp="1">
      <left style="thin">
        <color indexed="64"/>
      </left>
      <right style="thin">
        <color indexed="64"/>
      </right>
      <top style="thin">
        <color indexed="64"/>
      </top>
      <bottom/>
      <diagonal style="dashed">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medium">
        <color auto="1"/>
      </top>
      <bottom/>
      <diagonal/>
    </border>
    <border>
      <left/>
      <right style="medium">
        <color indexed="64"/>
      </right>
      <top/>
      <bottom/>
      <diagonal/>
    </border>
    <border>
      <left/>
      <right style="medium">
        <color indexed="64"/>
      </right>
      <top/>
      <bottom style="medium">
        <color indexed="64"/>
      </bottom>
      <diagonal/>
    </border>
    <border diagonalUp="1">
      <left style="thin">
        <color indexed="64"/>
      </left>
      <right style="thin">
        <color indexed="64"/>
      </right>
      <top/>
      <bottom style="thin">
        <color indexed="64"/>
      </bottom>
      <diagonal style="dashed">
        <color indexed="64"/>
      </diagonal>
    </border>
    <border>
      <left/>
      <right style="medium">
        <color indexed="64"/>
      </right>
      <top/>
      <bottom style="thin">
        <color indexed="64"/>
      </bottom>
      <diagonal/>
    </border>
    <border>
      <left/>
      <right style="thin">
        <color indexed="64"/>
      </right>
      <top style="thin">
        <color indexed="64"/>
      </top>
      <bottom/>
      <diagonal/>
    </border>
    <border>
      <left/>
      <right/>
      <top style="thin">
        <color indexed="8"/>
      </top>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s>
  <cellStyleXfs count="17">
    <xf numFmtId="0" fontId="0" fillId="0" borderId="0"/>
    <xf numFmtId="0" fontId="3" fillId="0" borderId="0"/>
    <xf numFmtId="0" fontId="2" fillId="0" borderId="0"/>
    <xf numFmtId="0" fontId="3" fillId="0" borderId="0"/>
    <xf numFmtId="0" fontId="4" fillId="0" borderId="0"/>
    <xf numFmtId="164" fontId="3" fillId="0" borderId="0" applyFont="0" applyFill="0" applyBorder="0" applyAlignment="0" applyProtection="0"/>
    <xf numFmtId="0" fontId="2" fillId="0" borderId="0"/>
    <xf numFmtId="167" fontId="5" fillId="0" borderId="0">
      <protection locked="0"/>
    </xf>
    <xf numFmtId="168" fontId="5" fillId="0" borderId="0">
      <protection locked="0"/>
    </xf>
    <xf numFmtId="169" fontId="6" fillId="0" borderId="0">
      <protection locked="0"/>
    </xf>
    <xf numFmtId="169" fontId="6" fillId="0" borderId="0">
      <protection locked="0"/>
    </xf>
    <xf numFmtId="0" fontId="7" fillId="0" borderId="0"/>
    <xf numFmtId="0" fontId="8" fillId="0" borderId="0">
      <alignment vertical="top"/>
    </xf>
    <xf numFmtId="0" fontId="4" fillId="0" borderId="0"/>
    <xf numFmtId="0" fontId="3" fillId="0" borderId="0"/>
    <xf numFmtId="9" fontId="2" fillId="0" borderId="0" applyFont="0" applyFill="0" applyBorder="0" applyAlignment="0" applyProtection="0"/>
    <xf numFmtId="0" fontId="3" fillId="0" borderId="0"/>
  </cellStyleXfs>
  <cellXfs count="1047">
    <xf numFmtId="0" fontId="0" fillId="0" borderId="0" xfId="0"/>
    <xf numFmtId="0" fontId="11" fillId="2" borderId="0" xfId="1" applyFont="1" applyFill="1" applyAlignment="1">
      <alignment horizontal="right"/>
    </xf>
    <xf numFmtId="0" fontId="11" fillId="2" borderId="0" xfId="1" applyFont="1" applyFill="1" applyAlignment="1">
      <alignment horizontal="left"/>
    </xf>
    <xf numFmtId="0" fontId="12" fillId="2" borderId="0" xfId="0" applyFont="1" applyFill="1"/>
    <xf numFmtId="49" fontId="12" fillId="2" borderId="0" xfId="0" applyNumberFormat="1" applyFont="1" applyFill="1" applyAlignment="1">
      <alignment horizontal="left"/>
    </xf>
    <xf numFmtId="0" fontId="13" fillId="0" borderId="0" xfId="0" applyFont="1"/>
    <xf numFmtId="49" fontId="12" fillId="2" borderId="0" xfId="1" applyNumberFormat="1" applyFont="1" applyFill="1" applyAlignment="1">
      <alignment horizontal="center"/>
    </xf>
    <xf numFmtId="0" fontId="15" fillId="2" borderId="0" xfId="1" applyFont="1" applyFill="1" applyAlignment="1">
      <alignment wrapText="1"/>
    </xf>
    <xf numFmtId="49" fontId="12" fillId="2" borderId="0" xfId="1" applyNumberFormat="1" applyFont="1" applyFill="1" applyAlignment="1">
      <alignment horizontal="center" vertical="center" wrapText="1"/>
    </xf>
    <xf numFmtId="0" fontId="10" fillId="2" borderId="0" xfId="1" applyFont="1" applyFill="1"/>
    <xf numFmtId="3" fontId="16" fillId="2" borderId="0" xfId="1" applyNumberFormat="1" applyFont="1" applyFill="1"/>
    <xf numFmtId="0" fontId="12" fillId="2" borderId="0" xfId="2" applyFont="1" applyFill="1"/>
    <xf numFmtId="165" fontId="12" fillId="2" borderId="0" xfId="0" applyNumberFormat="1" applyFont="1" applyFill="1" applyAlignment="1">
      <alignment horizontal="left"/>
    </xf>
    <xf numFmtId="0" fontId="13" fillId="2" borderId="0" xfId="0" applyFont="1" applyFill="1"/>
    <xf numFmtId="3" fontId="16" fillId="2" borderId="0" xfId="1" applyNumberFormat="1" applyFont="1" applyFill="1" applyAlignment="1">
      <alignment horizontal="right"/>
    </xf>
    <xf numFmtId="0" fontId="12" fillId="0" borderId="34" xfId="1" applyFont="1" applyBorder="1" applyAlignment="1">
      <alignment horizontal="center" wrapText="1"/>
    </xf>
    <xf numFmtId="0" fontId="12" fillId="0" borderId="35" xfId="1" applyFont="1" applyBorder="1" applyAlignment="1">
      <alignment horizontal="center" wrapText="1"/>
    </xf>
    <xf numFmtId="0" fontId="12" fillId="0" borderId="6" xfId="1" applyFont="1" applyBorder="1" applyAlignment="1">
      <alignment horizontal="center" vertical="center" wrapText="1"/>
    </xf>
    <xf numFmtId="0" fontId="12" fillId="0" borderId="7" xfId="1" applyFont="1" applyBorder="1" applyAlignment="1">
      <alignment horizontal="center" vertical="center"/>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49" fontId="12" fillId="0" borderId="10" xfId="1" applyNumberFormat="1" applyFont="1" applyBorder="1" applyAlignment="1">
      <alignment horizontal="center"/>
    </xf>
    <xf numFmtId="0" fontId="12" fillId="0" borderId="30" xfId="1" applyFont="1" applyBorder="1" applyAlignment="1">
      <alignment wrapText="1"/>
    </xf>
    <xf numFmtId="49" fontId="12" fillId="0" borderId="13" xfId="1" applyNumberFormat="1" applyFont="1" applyBorder="1" applyAlignment="1">
      <alignment horizontal="center"/>
    </xf>
    <xf numFmtId="0" fontId="12" fillId="0" borderId="25" xfId="1" applyFont="1" applyBorder="1" applyAlignment="1">
      <alignment wrapText="1"/>
    </xf>
    <xf numFmtId="3" fontId="12" fillId="0" borderId="14" xfId="1" applyNumberFormat="1" applyFont="1" applyBorder="1" applyProtection="1">
      <protection locked="0"/>
    </xf>
    <xf numFmtId="3" fontId="12" fillId="0" borderId="14" xfId="1" applyNumberFormat="1" applyFont="1" applyBorder="1"/>
    <xf numFmtId="0" fontId="12" fillId="0" borderId="16" xfId="1" applyFont="1" applyBorder="1"/>
    <xf numFmtId="0" fontId="12" fillId="0" borderId="37" xfId="1" applyFont="1" applyBorder="1" applyAlignment="1">
      <alignment wrapText="1"/>
    </xf>
    <xf numFmtId="49" fontId="17" fillId="2" borderId="0" xfId="1" applyNumberFormat="1" applyFont="1" applyFill="1" applyAlignment="1">
      <alignment horizontal="center" vertical="center" wrapText="1"/>
    </xf>
    <xf numFmtId="0" fontId="12" fillId="2" borderId="0" xfId="1" applyFont="1" applyFill="1" applyAlignment="1">
      <alignment horizontal="right"/>
    </xf>
    <xf numFmtId="0" fontId="10" fillId="2" borderId="0" xfId="1" applyFont="1" applyFill="1" applyAlignment="1">
      <alignment horizontal="center" vertical="center"/>
    </xf>
    <xf numFmtId="0" fontId="12" fillId="0" borderId="3" xfId="1" applyFont="1" applyBorder="1" applyAlignment="1">
      <alignment horizontal="center" vertical="center" wrapText="1"/>
    </xf>
    <xf numFmtId="0" fontId="12" fillId="0" borderId="5" xfId="1" applyFont="1" applyBorder="1" applyAlignment="1">
      <alignment horizontal="center" vertical="center" wrapText="1"/>
    </xf>
    <xf numFmtId="49" fontId="12" fillId="0" borderId="10" xfId="1" applyNumberFormat="1" applyFont="1" applyBorder="1" applyAlignment="1">
      <alignment horizontal="center" vertical="center"/>
    </xf>
    <xf numFmtId="49" fontId="12" fillId="0" borderId="11" xfId="1" applyNumberFormat="1" applyFont="1" applyBorder="1" applyAlignment="1">
      <alignment horizontal="left" vertical="center" wrapText="1"/>
    </xf>
    <xf numFmtId="4" fontId="12" fillId="0" borderId="11" xfId="1" applyNumberFormat="1" applyFont="1" applyBorder="1" applyAlignment="1" applyProtection="1">
      <alignment horizontal="center" vertical="center"/>
      <protection locked="0"/>
    </xf>
    <xf numFmtId="49" fontId="12" fillId="0" borderId="13" xfId="1" applyNumberFormat="1" applyFont="1" applyBorder="1" applyAlignment="1">
      <alignment horizontal="center" vertical="center"/>
    </xf>
    <xf numFmtId="49" fontId="12" fillId="0" borderId="14" xfId="1" applyNumberFormat="1" applyFont="1" applyBorder="1" applyAlignment="1">
      <alignment horizontal="left" vertical="center" wrapText="1"/>
    </xf>
    <xf numFmtId="4" fontId="12" fillId="0" borderId="14" xfId="1" applyNumberFormat="1" applyFont="1" applyBorder="1" applyAlignment="1" applyProtection="1">
      <alignment horizontal="center" vertical="center"/>
      <protection locked="0"/>
    </xf>
    <xf numFmtId="4" fontId="12" fillId="0" borderId="15" xfId="1" applyNumberFormat="1" applyFont="1" applyBorder="1" applyAlignment="1" applyProtection="1">
      <alignment horizontal="center" vertical="center" wrapText="1"/>
      <protection locked="0"/>
    </xf>
    <xf numFmtId="49" fontId="12" fillId="0" borderId="14" xfId="1" applyNumberFormat="1" applyFont="1" applyBorder="1" applyAlignment="1" applyProtection="1">
      <alignment horizontal="center" vertical="center" wrapText="1"/>
      <protection locked="0"/>
    </xf>
    <xf numFmtId="49" fontId="12" fillId="0" borderId="16" xfId="1" applyNumberFormat="1" applyFont="1" applyBorder="1" applyAlignment="1" applyProtection="1">
      <alignment horizontal="center" vertical="center" wrapText="1"/>
      <protection locked="0"/>
    </xf>
    <xf numFmtId="49" fontId="12" fillId="0" borderId="17" xfId="1" applyNumberFormat="1" applyFont="1" applyBorder="1" applyAlignment="1" applyProtection="1">
      <alignment horizontal="center" vertical="center" wrapText="1"/>
      <protection locked="0"/>
    </xf>
    <xf numFmtId="1" fontId="12" fillId="0" borderId="17" xfId="1" applyNumberFormat="1" applyFont="1" applyBorder="1" applyAlignment="1" applyProtection="1">
      <alignment horizontal="center" vertical="center" wrapText="1"/>
      <protection locked="0"/>
    </xf>
    <xf numFmtId="49" fontId="12" fillId="0" borderId="18" xfId="1" applyNumberFormat="1" applyFont="1" applyBorder="1" applyAlignment="1" applyProtection="1">
      <alignment horizontal="center" vertical="center" wrapText="1"/>
      <protection locked="0"/>
    </xf>
    <xf numFmtId="49" fontId="12" fillId="2" borderId="0" xfId="0" applyNumberFormat="1" applyFont="1" applyFill="1" applyProtection="1">
      <protection locked="0"/>
    </xf>
    <xf numFmtId="166" fontId="12" fillId="2" borderId="0" xfId="1" applyNumberFormat="1" applyFont="1" applyFill="1" applyAlignment="1">
      <alignment horizontal="center" vertical="center" wrapText="1"/>
    </xf>
    <xf numFmtId="166" fontId="11" fillId="2" borderId="0" xfId="1" applyNumberFormat="1" applyFont="1" applyFill="1" applyAlignment="1">
      <alignment horizontal="right"/>
    </xf>
    <xf numFmtId="0" fontId="17" fillId="0" borderId="6" xfId="4" applyFont="1" applyBorder="1" applyAlignment="1">
      <alignment horizontal="center" vertical="center" wrapText="1"/>
    </xf>
    <xf numFmtId="0" fontId="17" fillId="0" borderId="8" xfId="4" applyFont="1" applyBorder="1" applyAlignment="1">
      <alignment horizontal="center" vertical="center" wrapText="1"/>
    </xf>
    <xf numFmtId="0" fontId="17" fillId="0" borderId="9" xfId="4" applyFont="1" applyBorder="1" applyAlignment="1">
      <alignment horizontal="center" vertical="center" wrapText="1"/>
    </xf>
    <xf numFmtId="0" fontId="12" fillId="0" borderId="14" xfId="1" applyFont="1" applyBorder="1" applyAlignment="1">
      <alignment horizontal="left" vertical="center" wrapText="1"/>
    </xf>
    <xf numFmtId="49" fontId="17" fillId="2" borderId="0" xfId="4" applyNumberFormat="1" applyFont="1" applyFill="1" applyAlignment="1">
      <alignment horizontal="center" vertical="center" wrapText="1"/>
    </xf>
    <xf numFmtId="0" fontId="17" fillId="0" borderId="7" xfId="4" applyFont="1" applyBorder="1" applyAlignment="1">
      <alignment horizontal="center" vertical="center" wrapText="1"/>
    </xf>
    <xf numFmtId="0" fontId="17" fillId="0" borderId="17" xfId="4" applyFont="1" applyBorder="1" applyAlignment="1">
      <alignment horizontal="left" vertical="center" wrapText="1"/>
    </xf>
    <xf numFmtId="0" fontId="12" fillId="0" borderId="8" xfId="4" applyFont="1" applyBorder="1" applyAlignment="1">
      <alignment horizontal="center" vertical="center" wrapText="1"/>
    </xf>
    <xf numFmtId="0" fontId="12" fillId="0" borderId="6" xfId="4" applyFont="1" applyBorder="1" applyAlignment="1">
      <alignment horizontal="center" vertical="center" wrapText="1"/>
    </xf>
    <xf numFmtId="0" fontId="12" fillId="0" borderId="9" xfId="4" applyFont="1" applyBorder="1" applyAlignment="1">
      <alignment horizontal="center" vertical="center" wrapText="1"/>
    </xf>
    <xf numFmtId="49" fontId="12" fillId="2" borderId="0" xfId="4" applyNumberFormat="1" applyFont="1" applyFill="1" applyAlignment="1">
      <alignment horizontal="center" vertical="center" wrapText="1"/>
    </xf>
    <xf numFmtId="0" fontId="12" fillId="0" borderId="11" xfId="1" applyFont="1" applyBorder="1" applyAlignment="1">
      <alignment vertical="center" wrapText="1"/>
    </xf>
    <xf numFmtId="49" fontId="12" fillId="0" borderId="0" xfId="1" applyNumberFormat="1" applyFont="1" applyAlignment="1">
      <alignment horizontal="center" vertical="center" wrapText="1"/>
    </xf>
    <xf numFmtId="0" fontId="11" fillId="0" borderId="26" xfId="0" applyFont="1" applyBorder="1" applyAlignment="1">
      <alignment horizontal="center" vertical="center" wrapText="1"/>
    </xf>
    <xf numFmtId="0" fontId="11" fillId="0" borderId="29" xfId="0" applyFont="1" applyBorder="1" applyAlignment="1">
      <alignment horizontal="center" vertical="center" wrapText="1"/>
    </xf>
    <xf numFmtId="3" fontId="11" fillId="0" borderId="17" xfId="0" applyNumberFormat="1" applyFont="1" applyBorder="1" applyAlignment="1">
      <alignment horizontal="center" vertical="center" wrapText="1"/>
    </xf>
    <xf numFmtId="0" fontId="10" fillId="2" borderId="0" xfId="1" applyFont="1" applyFill="1" applyAlignment="1">
      <alignment horizontal="left" vertical="center"/>
    </xf>
    <xf numFmtId="1" fontId="10" fillId="0" borderId="14" xfId="1" applyNumberFormat="1" applyFont="1" applyBorder="1" applyAlignment="1">
      <alignment horizontal="center" vertical="center"/>
    </xf>
    <xf numFmtId="1" fontId="10" fillId="0" borderId="15" xfId="1" applyNumberFormat="1" applyFont="1" applyBorder="1" applyAlignment="1">
      <alignment horizontal="center" vertical="center"/>
    </xf>
    <xf numFmtId="1" fontId="10" fillId="0" borderId="13" xfId="1" applyNumberFormat="1" applyFont="1" applyBorder="1" applyAlignment="1">
      <alignment horizontal="center" vertical="center"/>
    </xf>
    <xf numFmtId="1" fontId="10" fillId="3" borderId="15" xfId="1" applyNumberFormat="1" applyFont="1" applyFill="1" applyBorder="1" applyAlignment="1">
      <alignment horizontal="center" vertical="center"/>
    </xf>
    <xf numFmtId="1" fontId="10" fillId="3" borderId="14" xfId="1" applyNumberFormat="1" applyFont="1" applyFill="1" applyBorder="1" applyAlignment="1">
      <alignment horizontal="center" vertical="center"/>
    </xf>
    <xf numFmtId="1" fontId="10" fillId="5" borderId="15" xfId="1" applyNumberFormat="1" applyFont="1" applyFill="1" applyBorder="1" applyAlignment="1">
      <alignment horizontal="center" vertical="center"/>
    </xf>
    <xf numFmtId="1" fontId="10" fillId="5" borderId="14" xfId="1" applyNumberFormat="1" applyFont="1" applyFill="1" applyBorder="1" applyAlignment="1">
      <alignment horizontal="center" vertical="center"/>
    </xf>
    <xf numFmtId="4" fontId="10" fillId="0" borderId="14" xfId="1" applyNumberFormat="1" applyFont="1" applyBorder="1" applyAlignment="1" applyProtection="1">
      <alignment vertical="center"/>
      <protection locked="0"/>
    </xf>
    <xf numFmtId="4" fontId="10" fillId="3" borderId="14" xfId="1" applyNumberFormat="1" applyFont="1" applyFill="1" applyBorder="1" applyAlignment="1" applyProtection="1">
      <alignment vertical="center"/>
      <protection locked="0"/>
    </xf>
    <xf numFmtId="4" fontId="10" fillId="5" borderId="14" xfId="1" applyNumberFormat="1" applyFont="1" applyFill="1" applyBorder="1" applyAlignment="1" applyProtection="1">
      <alignment vertical="center"/>
      <protection locked="0"/>
    </xf>
    <xf numFmtId="4" fontId="10" fillId="5" borderId="15" xfId="1" applyNumberFormat="1" applyFont="1" applyFill="1" applyBorder="1" applyAlignment="1" applyProtection="1">
      <alignment vertical="center"/>
      <protection locked="0"/>
    </xf>
    <xf numFmtId="4" fontId="10" fillId="5" borderId="14" xfId="1" applyNumberFormat="1" applyFont="1" applyFill="1" applyBorder="1" applyAlignment="1">
      <alignment vertical="center"/>
    </xf>
    <xf numFmtId="4" fontId="10" fillId="5" borderId="15" xfId="1" applyNumberFormat="1" applyFont="1" applyFill="1" applyBorder="1" applyAlignment="1">
      <alignment vertical="center"/>
    </xf>
    <xf numFmtId="1" fontId="10" fillId="0" borderId="48" xfId="1" applyNumberFormat="1" applyFont="1" applyBorder="1" applyAlignment="1">
      <alignment horizontal="center" vertical="center"/>
    </xf>
    <xf numFmtId="171" fontId="10" fillId="3" borderId="17" xfId="1" applyNumberFormat="1" applyFont="1" applyFill="1" applyBorder="1" applyAlignment="1" applyProtection="1">
      <alignment vertical="center"/>
      <protection locked="0"/>
    </xf>
    <xf numFmtId="4" fontId="10" fillId="5" borderId="17" xfId="1" applyNumberFormat="1" applyFont="1" applyFill="1" applyBorder="1" applyAlignment="1">
      <alignment vertical="center"/>
    </xf>
    <xf numFmtId="4" fontId="10" fillId="5" borderId="18" xfId="1" applyNumberFormat="1" applyFont="1" applyFill="1" applyBorder="1" applyAlignment="1">
      <alignment vertical="center"/>
    </xf>
    <xf numFmtId="49" fontId="10" fillId="2" borderId="0" xfId="1" applyNumberFormat="1" applyFont="1" applyFill="1" applyAlignment="1">
      <alignment horizontal="center" vertical="center"/>
    </xf>
    <xf numFmtId="3" fontId="10" fillId="2" borderId="0" xfId="1" applyNumberFormat="1" applyFont="1" applyFill="1" applyAlignment="1">
      <alignment vertical="center"/>
    </xf>
    <xf numFmtId="0" fontId="10" fillId="0" borderId="0" xfId="1" applyFont="1" applyAlignment="1">
      <alignment horizontal="left" vertical="center"/>
    </xf>
    <xf numFmtId="49" fontId="10" fillId="0" borderId="0" xfId="1" applyNumberFormat="1" applyFont="1" applyAlignment="1">
      <alignment horizontal="center" vertical="center"/>
    </xf>
    <xf numFmtId="3" fontId="10" fillId="0" borderId="0" xfId="1" applyNumberFormat="1" applyFont="1" applyAlignment="1">
      <alignment vertical="center"/>
    </xf>
    <xf numFmtId="49" fontId="19" fillId="0" borderId="0" xfId="1" applyNumberFormat="1" applyFont="1" applyAlignment="1">
      <alignment horizontal="center" vertical="center" wrapText="1"/>
    </xf>
    <xf numFmtId="3" fontId="31" fillId="0" borderId="14" xfId="1" applyNumberFormat="1" applyFont="1" applyBorder="1" applyAlignment="1">
      <alignment horizontal="center" vertical="center" wrapText="1"/>
    </xf>
    <xf numFmtId="0" fontId="20" fillId="0" borderId="14" xfId="1" applyFont="1" applyBorder="1" applyAlignment="1">
      <alignment horizontal="center" vertical="center" wrapText="1"/>
    </xf>
    <xf numFmtId="0" fontId="19" fillId="0" borderId="14" xfId="1" applyFont="1" applyBorder="1" applyAlignment="1">
      <alignment horizontal="center" vertical="center" wrapText="1"/>
    </xf>
    <xf numFmtId="0" fontId="13" fillId="2" borderId="0" xfId="1" applyFont="1" applyFill="1" applyAlignment="1">
      <alignment horizontal="right"/>
    </xf>
    <xf numFmtId="0" fontId="13" fillId="0" borderId="0" xfId="0" applyFont="1" applyAlignment="1">
      <alignment wrapText="1"/>
    </xf>
    <xf numFmtId="0" fontId="34" fillId="0" borderId="0" xfId="0" applyFont="1"/>
    <xf numFmtId="0" fontId="10" fillId="2" borderId="0" xfId="0" applyFont="1" applyFill="1"/>
    <xf numFmtId="0" fontId="19" fillId="0" borderId="14" xfId="1" applyFont="1" applyBorder="1" applyAlignment="1">
      <alignment vertical="center" wrapText="1"/>
    </xf>
    <xf numFmtId="49" fontId="19" fillId="0" borderId="14" xfId="1" applyNumberFormat="1" applyFont="1" applyBorder="1" applyAlignment="1">
      <alignment horizontal="center" vertical="center" wrapText="1"/>
    </xf>
    <xf numFmtId="49" fontId="20" fillId="0" borderId="14" xfId="2" applyNumberFormat="1" applyFont="1" applyBorder="1" applyAlignment="1">
      <alignment horizontal="center" vertical="center"/>
    </xf>
    <xf numFmtId="0" fontId="20" fillId="0" borderId="14" xfId="2" applyFont="1" applyBorder="1" applyAlignment="1">
      <alignment horizontal="center" vertical="center"/>
    </xf>
    <xf numFmtId="0" fontId="7" fillId="0" borderId="0" xfId="4" applyFont="1"/>
    <xf numFmtId="3" fontId="0" fillId="0" borderId="0" xfId="0" applyNumberFormat="1"/>
    <xf numFmtId="4" fontId="0" fillId="0" borderId="0" xfId="0" applyNumberFormat="1"/>
    <xf numFmtId="0" fontId="36" fillId="3" borderId="0" xfId="2" applyFont="1" applyFill="1" applyAlignment="1">
      <alignment horizontal="center"/>
    </xf>
    <xf numFmtId="0" fontId="36" fillId="3" borderId="0" xfId="2" applyFont="1" applyFill="1" applyAlignment="1">
      <alignment horizontal="right"/>
    </xf>
    <xf numFmtId="49" fontId="10" fillId="2" borderId="0" xfId="0" applyNumberFormat="1" applyFont="1" applyFill="1" applyAlignment="1">
      <alignment horizontal="left"/>
    </xf>
    <xf numFmtId="165" fontId="10" fillId="2" borderId="0" xfId="0" applyNumberFormat="1" applyFont="1" applyFill="1" applyAlignment="1">
      <alignment horizontal="left"/>
    </xf>
    <xf numFmtId="0" fontId="10" fillId="2" borderId="0" xfId="0" applyFont="1" applyFill="1" applyAlignment="1">
      <alignment horizontal="left"/>
    </xf>
    <xf numFmtId="1" fontId="10" fillId="2" borderId="0" xfId="0" applyNumberFormat="1" applyFont="1" applyFill="1" applyAlignment="1">
      <alignment horizontal="left"/>
    </xf>
    <xf numFmtId="0" fontId="38" fillId="2" borderId="0" xfId="2" applyFont="1" applyFill="1" applyAlignment="1">
      <alignment horizontal="center" vertical="center" wrapText="1"/>
    </xf>
    <xf numFmtId="0" fontId="39" fillId="0" borderId="0" xfId="4" applyFont="1"/>
    <xf numFmtId="0" fontId="10" fillId="0" borderId="0" xfId="4" applyFont="1"/>
    <xf numFmtId="0" fontId="39" fillId="0" borderId="14" xfId="4" applyFont="1" applyBorder="1" applyAlignment="1" applyProtection="1">
      <alignment horizontal="center" vertical="top" wrapText="1"/>
      <protection locked="0"/>
    </xf>
    <xf numFmtId="0" fontId="39" fillId="0" borderId="14" xfId="4" applyFont="1" applyBorder="1" applyAlignment="1" applyProtection="1">
      <alignment horizontal="left" wrapText="1"/>
      <protection locked="0"/>
    </xf>
    <xf numFmtId="0" fontId="39" fillId="0" borderId="14" xfId="4" applyFont="1" applyBorder="1" applyAlignment="1" applyProtection="1">
      <alignment horizontal="center" wrapText="1"/>
      <protection locked="0"/>
    </xf>
    <xf numFmtId="3" fontId="39" fillId="0" borderId="14" xfId="4" applyNumberFormat="1" applyFont="1" applyBorder="1" applyAlignment="1" applyProtection="1">
      <alignment horizontal="right" vertical="center" wrapText="1"/>
      <protection locked="0"/>
    </xf>
    <xf numFmtId="4" fontId="39" fillId="0" borderId="14" xfId="4" applyNumberFormat="1" applyFont="1" applyBorder="1" applyAlignment="1" applyProtection="1">
      <alignment horizontal="right" vertical="center" wrapText="1"/>
      <protection locked="0"/>
    </xf>
    <xf numFmtId="0" fontId="0" fillId="0" borderId="14" xfId="0" applyBorder="1" applyProtection="1">
      <protection locked="0"/>
    </xf>
    <xf numFmtId="0" fontId="0" fillId="0" borderId="14" xfId="0" applyBorder="1"/>
    <xf numFmtId="0" fontId="12" fillId="0" borderId="14" xfId="1" applyFont="1" applyBorder="1" applyAlignment="1">
      <alignment vertical="center" wrapText="1"/>
    </xf>
    <xf numFmtId="0" fontId="39" fillId="0" borderId="14" xfId="0" applyFont="1" applyBorder="1" applyAlignment="1">
      <alignment horizontal="center" wrapText="1"/>
    </xf>
    <xf numFmtId="3" fontId="39" fillId="0" borderId="14" xfId="4" applyNumberFormat="1" applyFont="1" applyBorder="1" applyAlignment="1" applyProtection="1">
      <alignment horizontal="center" wrapText="1"/>
      <protection locked="0"/>
    </xf>
    <xf numFmtId="0" fontId="40" fillId="0" borderId="14" xfId="4" applyFont="1" applyBorder="1" applyAlignment="1">
      <alignment horizontal="center" vertical="top" wrapText="1"/>
    </xf>
    <xf numFmtId="0" fontId="40" fillId="0" borderId="14" xfId="4" applyFont="1" applyBorder="1" applyAlignment="1">
      <alignment horizontal="center" wrapText="1"/>
    </xf>
    <xf numFmtId="3" fontId="40" fillId="0" borderId="14" xfId="4" applyNumberFormat="1" applyFont="1" applyBorder="1" applyAlignment="1">
      <alignment horizontal="center" wrapText="1"/>
    </xf>
    <xf numFmtId="3" fontId="40" fillId="0" borderId="14" xfId="4" applyNumberFormat="1" applyFont="1" applyBorder="1" applyAlignment="1">
      <alignment horizontal="right" vertical="center" wrapText="1"/>
    </xf>
    <xf numFmtId="0" fontId="40" fillId="0" borderId="0" xfId="4" applyFont="1"/>
    <xf numFmtId="0" fontId="41" fillId="0" borderId="0" xfId="4" applyFont="1"/>
    <xf numFmtId="0" fontId="1" fillId="0" borderId="0" xfId="0" applyFont="1"/>
    <xf numFmtId="3" fontId="12" fillId="0" borderId="14" xfId="1" applyNumberFormat="1" applyFont="1" applyBorder="1" applyAlignment="1" applyProtection="1">
      <alignment horizontal="center" vertical="center" wrapText="1"/>
      <protection locked="0"/>
    </xf>
    <xf numFmtId="3" fontId="12" fillId="0" borderId="11" xfId="1" applyNumberFormat="1" applyFont="1" applyBorder="1" applyAlignment="1" applyProtection="1">
      <alignment horizontal="center" vertical="center" wrapText="1"/>
      <protection locked="0"/>
    </xf>
    <xf numFmtId="3" fontId="12" fillId="0" borderId="68" xfId="1" applyNumberFormat="1" applyFont="1" applyBorder="1" applyAlignment="1">
      <alignment horizontal="center" vertical="center" wrapText="1"/>
    </xf>
    <xf numFmtId="0" fontId="14" fillId="3" borderId="0" xfId="0" applyFont="1" applyFill="1" applyAlignment="1">
      <alignment horizontal="center" vertical="center"/>
    </xf>
    <xf numFmtId="0" fontId="39" fillId="0" borderId="14" xfId="0" applyFont="1" applyBorder="1" applyAlignment="1">
      <alignment horizontal="center" vertical="center" wrapText="1"/>
    </xf>
    <xf numFmtId="0" fontId="10" fillId="0" borderId="14" xfId="0" applyFont="1" applyBorder="1" applyAlignment="1">
      <alignment horizontal="center" vertical="center" wrapText="1"/>
    </xf>
    <xf numFmtId="0" fontId="12" fillId="3" borderId="9" xfId="1" applyFont="1" applyFill="1" applyBorder="1" applyAlignment="1">
      <alignment horizontal="center" vertical="center" wrapText="1"/>
    </xf>
    <xf numFmtId="3" fontId="12" fillId="0" borderId="75" xfId="1" applyNumberFormat="1" applyFont="1" applyBorder="1" applyAlignment="1">
      <alignment horizontal="center" vertical="center" wrapText="1"/>
    </xf>
    <xf numFmtId="49" fontId="12" fillId="3" borderId="35" xfId="1" applyNumberFormat="1" applyFont="1" applyFill="1" applyBorder="1" applyAlignment="1">
      <alignment horizontal="center" vertical="center"/>
    </xf>
    <xf numFmtId="0" fontId="17" fillId="0" borderId="11" xfId="4" applyFont="1" applyBorder="1" applyAlignment="1">
      <alignment horizontal="left" vertical="center" wrapText="1"/>
    </xf>
    <xf numFmtId="49" fontId="14" fillId="3" borderId="0" xfId="0" applyNumberFormat="1" applyFont="1" applyFill="1" applyAlignment="1">
      <alignment horizontal="center" vertical="center"/>
    </xf>
    <xf numFmtId="49" fontId="12" fillId="0" borderId="23" xfId="1" applyNumberFormat="1" applyFont="1" applyBorder="1" applyAlignment="1">
      <alignment horizontal="center" vertical="center" wrapText="1"/>
    </xf>
    <xf numFmtId="49" fontId="12" fillId="0" borderId="11" xfId="1" applyNumberFormat="1" applyFont="1" applyBorder="1" applyAlignment="1">
      <alignment horizontal="center" vertical="center" wrapText="1"/>
    </xf>
    <xf numFmtId="49" fontId="12" fillId="0" borderId="14" xfId="1" applyNumberFormat="1" applyFont="1" applyBorder="1" applyAlignment="1">
      <alignment horizontal="center" vertical="center" wrapText="1"/>
    </xf>
    <xf numFmtId="49" fontId="12" fillId="3" borderId="14" xfId="1" applyNumberFormat="1" applyFont="1" applyFill="1" applyBorder="1" applyAlignment="1">
      <alignment horizontal="center" vertical="center" wrapText="1"/>
    </xf>
    <xf numFmtId="49" fontId="12" fillId="2" borderId="0" xfId="1" applyNumberFormat="1" applyFont="1" applyFill="1" applyAlignment="1">
      <alignment horizontal="center" vertical="center"/>
    </xf>
    <xf numFmtId="49" fontId="12" fillId="2" borderId="0" xfId="0" applyNumberFormat="1" applyFont="1" applyFill="1" applyAlignment="1">
      <alignment vertical="center"/>
    </xf>
    <xf numFmtId="49" fontId="10" fillId="2" borderId="0" xfId="1" applyNumberFormat="1" applyFont="1" applyFill="1" applyAlignment="1">
      <alignment vertical="center"/>
    </xf>
    <xf numFmtId="49" fontId="12" fillId="3" borderId="14" xfId="1" applyNumberFormat="1" applyFont="1" applyFill="1" applyBorder="1" applyAlignment="1">
      <alignment horizontal="center" vertical="center"/>
    </xf>
    <xf numFmtId="49" fontId="13" fillId="0" borderId="0" xfId="0" applyNumberFormat="1" applyFont="1" applyAlignment="1">
      <alignment vertical="center"/>
    </xf>
    <xf numFmtId="0" fontId="31" fillId="2" borderId="1" xfId="0" applyFont="1" applyFill="1" applyBorder="1" applyAlignment="1">
      <alignment horizontal="right" vertical="center" wrapText="1"/>
    </xf>
    <xf numFmtId="0" fontId="44" fillId="3" borderId="14" xfId="0" applyFont="1" applyFill="1" applyBorder="1" applyAlignment="1">
      <alignment vertical="center" wrapText="1"/>
    </xf>
    <xf numFmtId="0" fontId="44" fillId="3" borderId="14" xfId="0" applyFont="1" applyFill="1" applyBorder="1" applyAlignment="1">
      <alignment horizontal="center" vertical="center" wrapText="1"/>
    </xf>
    <xf numFmtId="4" fontId="44" fillId="3" borderId="14" xfId="0" applyNumberFormat="1" applyFont="1" applyFill="1" applyBorder="1" applyAlignment="1">
      <alignment horizontal="right" vertical="center" wrapText="1"/>
    </xf>
    <xf numFmtId="0" fontId="43" fillId="0" borderId="14" xfId="0" applyFont="1" applyBorder="1" applyAlignment="1">
      <alignment vertical="center" wrapText="1"/>
    </xf>
    <xf numFmtId="0" fontId="43" fillId="0" borderId="14" xfId="0" applyFont="1" applyBorder="1" applyAlignment="1">
      <alignment horizontal="center" vertical="center" wrapText="1"/>
    </xf>
    <xf numFmtId="4" fontId="43" fillId="0" borderId="14" xfId="0" applyNumberFormat="1" applyFont="1" applyBorder="1" applyAlignment="1">
      <alignment horizontal="right" vertical="center" wrapText="1"/>
    </xf>
    <xf numFmtId="0" fontId="43" fillId="0" borderId="14" xfId="0" applyFont="1" applyBorder="1" applyAlignment="1">
      <alignment horizontal="center" vertical="center" shrinkToFit="1"/>
    </xf>
    <xf numFmtId="4" fontId="43" fillId="3" borderId="14" xfId="0" applyNumberFormat="1" applyFont="1" applyFill="1" applyBorder="1" applyAlignment="1">
      <alignment horizontal="right" vertical="center" wrapText="1"/>
    </xf>
    <xf numFmtId="0" fontId="43" fillId="0" borderId="14" xfId="0" applyFont="1" applyBorder="1" applyAlignment="1">
      <alignment vertical="center" wrapText="1" shrinkToFit="1"/>
    </xf>
    <xf numFmtId="0" fontId="43" fillId="0" borderId="14" xfId="0" applyFont="1" applyBorder="1" applyAlignment="1">
      <alignment vertical="center" shrinkToFit="1"/>
    </xf>
    <xf numFmtId="9" fontId="43" fillId="0" borderId="14" xfId="15" applyFont="1" applyFill="1" applyBorder="1" applyAlignment="1">
      <alignment vertical="center" wrapText="1"/>
    </xf>
    <xf numFmtId="0" fontId="12" fillId="0" borderId="17" xfId="1" applyFont="1" applyBorder="1" applyAlignment="1">
      <alignment horizontal="center"/>
    </xf>
    <xf numFmtId="0" fontId="12" fillId="0" borderId="23" xfId="1" applyFont="1" applyBorder="1" applyAlignment="1">
      <alignment horizontal="center" vertical="center" wrapText="1"/>
    </xf>
    <xf numFmtId="0" fontId="12" fillId="0" borderId="20" xfId="1" applyFont="1" applyBorder="1" applyAlignment="1">
      <alignment horizontal="center" vertical="center" wrapText="1"/>
    </xf>
    <xf numFmtId="0" fontId="12" fillId="0" borderId="17" xfId="4" applyFont="1" applyBorder="1" applyAlignment="1">
      <alignment horizontal="center" vertical="center" wrapText="1"/>
    </xf>
    <xf numFmtId="0" fontId="12" fillId="0" borderId="20" xfId="1" applyFont="1" applyFill="1" applyBorder="1" applyAlignment="1">
      <alignment horizontal="center" vertical="center" wrapText="1"/>
    </xf>
    <xf numFmtId="0" fontId="12" fillId="0" borderId="14" xfId="4" applyFont="1" applyBorder="1" applyAlignment="1">
      <alignment vertical="center" wrapText="1"/>
    </xf>
    <xf numFmtId="49" fontId="12" fillId="2" borderId="0" xfId="4" applyNumberFormat="1" applyFont="1" applyFill="1" applyAlignment="1">
      <alignment horizontal="center" vertical="center"/>
    </xf>
    <xf numFmtId="0" fontId="15" fillId="2" borderId="0" xfId="4" applyFont="1" applyFill="1" applyAlignment="1">
      <alignment vertical="center" wrapText="1"/>
    </xf>
    <xf numFmtId="0" fontId="10" fillId="2" borderId="0" xfId="4" applyFont="1" applyFill="1" applyAlignment="1">
      <alignment vertical="center"/>
    </xf>
    <xf numFmtId="0" fontId="12" fillId="2" borderId="0" xfId="4" applyFont="1" applyFill="1" applyAlignment="1">
      <alignment vertical="center"/>
    </xf>
    <xf numFmtId="0" fontId="13" fillId="0" borderId="0" xfId="0" applyFont="1" applyAlignment="1">
      <alignment vertical="center"/>
    </xf>
    <xf numFmtId="166" fontId="22" fillId="2" borderId="0" xfId="16" applyNumberFormat="1" applyFont="1" applyFill="1" applyAlignment="1">
      <alignment horizontal="right" vertical="center"/>
    </xf>
    <xf numFmtId="166" fontId="22" fillId="2" borderId="0" xfId="16" applyNumberFormat="1" applyFont="1" applyFill="1" applyAlignment="1">
      <alignment horizontal="left" vertical="center"/>
    </xf>
    <xf numFmtId="0" fontId="13" fillId="2" borderId="0" xfId="0" applyFont="1" applyFill="1" applyAlignment="1">
      <alignment vertical="center"/>
    </xf>
    <xf numFmtId="0" fontId="12" fillId="2" borderId="0" xfId="0" applyFont="1" applyFill="1" applyAlignment="1">
      <alignment vertical="center"/>
    </xf>
    <xf numFmtId="165" fontId="12" fillId="2" borderId="0" xfId="0" applyNumberFormat="1" applyFont="1" applyFill="1" applyAlignment="1">
      <alignment horizontal="left" vertical="center"/>
    </xf>
    <xf numFmtId="0" fontId="12" fillId="2" borderId="0" xfId="4" applyFont="1" applyFill="1" applyAlignment="1">
      <alignment vertical="center" wrapText="1"/>
    </xf>
    <xf numFmtId="3" fontId="12" fillId="2" borderId="0" xfId="4" applyNumberFormat="1" applyFont="1" applyFill="1" applyAlignment="1">
      <alignment vertical="center"/>
    </xf>
    <xf numFmtId="4" fontId="12" fillId="2" borderId="0" xfId="4" applyNumberFormat="1" applyFont="1" applyFill="1" applyAlignment="1">
      <alignment vertical="center"/>
    </xf>
    <xf numFmtId="0" fontId="10" fillId="2" borderId="0" xfId="1" applyFont="1" applyFill="1" applyAlignment="1">
      <alignment horizontal="right" vertical="center"/>
    </xf>
    <xf numFmtId="49" fontId="12" fillId="0" borderId="10" xfId="4" applyNumberFormat="1" applyFont="1" applyBorder="1" applyAlignment="1">
      <alignment horizontal="center" vertical="center"/>
    </xf>
    <xf numFmtId="0" fontId="12" fillId="0" borderId="11" xfId="4" applyFont="1" applyBorder="1" applyAlignment="1">
      <alignment vertical="center" wrapText="1"/>
    </xf>
    <xf numFmtId="3" fontId="12" fillId="0" borderId="11" xfId="4" applyNumberFormat="1" applyFont="1" applyBorder="1" applyAlignment="1" applyProtection="1">
      <alignment vertical="center"/>
      <protection locked="0"/>
    </xf>
    <xf numFmtId="3" fontId="12" fillId="0" borderId="11" xfId="4" applyNumberFormat="1" applyFont="1" applyBorder="1" applyAlignment="1">
      <alignment vertical="center"/>
    </xf>
    <xf numFmtId="49" fontId="12" fillId="0" borderId="13" xfId="4" applyNumberFormat="1" applyFont="1" applyBorder="1" applyAlignment="1">
      <alignment horizontal="center" vertical="center"/>
    </xf>
    <xf numFmtId="3" fontId="12" fillId="0" borderId="14" xfId="4" applyNumberFormat="1" applyFont="1" applyBorder="1" applyAlignment="1" applyProtection="1">
      <alignment vertical="center"/>
      <protection locked="0"/>
    </xf>
    <xf numFmtId="3" fontId="12" fillId="0" borderId="14" xfId="4" applyNumberFormat="1" applyFont="1" applyBorder="1" applyAlignment="1">
      <alignment vertical="center"/>
    </xf>
    <xf numFmtId="49" fontId="12" fillId="2" borderId="0" xfId="0" applyNumberFormat="1" applyFont="1" applyFill="1" applyAlignment="1"/>
    <xf numFmtId="0" fontId="12" fillId="2" borderId="0" xfId="0" applyFont="1" applyFill="1" applyAlignment="1"/>
    <xf numFmtId="49" fontId="12" fillId="2" borderId="0" xfId="2" applyNumberFormat="1" applyFont="1" applyFill="1" applyAlignment="1"/>
    <xf numFmtId="0" fontId="12" fillId="2" borderId="0" xfId="2" applyFont="1" applyFill="1" applyAlignment="1"/>
    <xf numFmtId="166" fontId="15" fillId="2" borderId="0" xfId="1" applyNumberFormat="1" applyFont="1" applyFill="1" applyAlignment="1">
      <alignment vertical="center" wrapText="1"/>
    </xf>
    <xf numFmtId="166" fontId="12" fillId="2" borderId="0" xfId="1" applyNumberFormat="1" applyFont="1" applyFill="1" applyAlignment="1">
      <alignment vertical="center"/>
    </xf>
    <xf numFmtId="166" fontId="11" fillId="0" borderId="0" xfId="1" applyNumberFormat="1" applyFont="1" applyAlignment="1">
      <alignment horizontal="left" vertical="center"/>
    </xf>
    <xf numFmtId="0" fontId="13" fillId="0" borderId="0" xfId="0" applyFont="1" applyAlignment="1">
      <alignment horizontal="right" vertical="center"/>
    </xf>
    <xf numFmtId="49" fontId="12" fillId="2" borderId="0" xfId="0" applyNumberFormat="1" applyFont="1" applyFill="1" applyAlignment="1" applyProtection="1">
      <alignment vertical="center"/>
      <protection locked="0"/>
    </xf>
    <xf numFmtId="0" fontId="12" fillId="2" borderId="0" xfId="2" applyFont="1" applyFill="1" applyAlignment="1">
      <alignment vertical="center"/>
    </xf>
    <xf numFmtId="165" fontId="12" fillId="2" borderId="0" xfId="0" applyNumberFormat="1" applyFont="1" applyFill="1" applyAlignment="1" applyProtection="1">
      <alignment vertical="center"/>
      <protection locked="0"/>
    </xf>
    <xf numFmtId="1" fontId="12" fillId="2" borderId="0" xfId="0" applyNumberFormat="1" applyFont="1" applyFill="1" applyAlignment="1" applyProtection="1">
      <alignment vertical="center"/>
      <protection locked="0"/>
    </xf>
    <xf numFmtId="49" fontId="12" fillId="2" borderId="0" xfId="0" applyNumberFormat="1" applyFont="1" applyFill="1" applyAlignment="1">
      <alignment horizontal="left" vertical="center"/>
    </xf>
    <xf numFmtId="0" fontId="10" fillId="2" borderId="0" xfId="1" applyFont="1" applyFill="1" applyAlignment="1">
      <alignment vertical="center"/>
    </xf>
    <xf numFmtId="0" fontId="13" fillId="0" borderId="0" xfId="0" applyFont="1" applyAlignment="1">
      <alignment horizontal="center" vertical="center"/>
    </xf>
    <xf numFmtId="0" fontId="15" fillId="2" borderId="0" xfId="1" applyFont="1" applyFill="1" applyAlignment="1">
      <alignment vertical="center" wrapText="1"/>
    </xf>
    <xf numFmtId="0" fontId="11" fillId="2" borderId="0" xfId="1" applyFont="1" applyFill="1" applyAlignment="1">
      <alignment horizontal="right" vertical="center"/>
    </xf>
    <xf numFmtId="0" fontId="11" fillId="2" borderId="0" xfId="1" applyFont="1" applyFill="1" applyAlignment="1">
      <alignment horizontal="left" vertical="center"/>
    </xf>
    <xf numFmtId="0" fontId="12" fillId="2" borderId="0" xfId="1" applyFont="1" applyFill="1" applyAlignment="1">
      <alignment horizontal="right" vertical="center"/>
    </xf>
    <xf numFmtId="49" fontId="12" fillId="0" borderId="16" xfId="1" applyNumberFormat="1" applyFont="1" applyBorder="1" applyAlignment="1">
      <alignment horizontal="center" vertical="center"/>
    </xf>
    <xf numFmtId="49" fontId="12" fillId="0" borderId="17" xfId="1" applyNumberFormat="1" applyFont="1" applyBorder="1" applyAlignment="1">
      <alignment horizontal="left" vertical="center" wrapText="1"/>
    </xf>
    <xf numFmtId="0" fontId="10" fillId="0" borderId="0" xfId="1" applyFont="1" applyAlignment="1">
      <alignment vertical="center"/>
    </xf>
    <xf numFmtId="49" fontId="17" fillId="2" borderId="0" xfId="4" applyNumberFormat="1" applyFont="1" applyFill="1" applyAlignment="1">
      <alignment horizontal="center" vertical="center"/>
    </xf>
    <xf numFmtId="0" fontId="18" fillId="2" borderId="0" xfId="4" applyFont="1" applyFill="1" applyAlignment="1">
      <alignment vertical="center" wrapText="1"/>
    </xf>
    <xf numFmtId="0" fontId="17" fillId="2" borderId="0" xfId="4" applyFont="1" applyFill="1" applyAlignment="1">
      <alignment vertical="center"/>
    </xf>
    <xf numFmtId="0" fontId="11" fillId="2" borderId="0" xfId="4" applyFont="1" applyFill="1" applyAlignment="1">
      <alignment horizontal="left" vertical="center"/>
    </xf>
    <xf numFmtId="0" fontId="17" fillId="2" borderId="0" xfId="0" applyFont="1" applyFill="1" applyAlignment="1">
      <alignment vertical="center"/>
    </xf>
    <xf numFmtId="49" fontId="17" fillId="2" borderId="0" xfId="0" applyNumberFormat="1" applyFont="1" applyFill="1" applyAlignment="1" applyProtection="1">
      <alignment horizontal="left" vertical="center"/>
      <protection locked="0"/>
    </xf>
    <xf numFmtId="0" fontId="17" fillId="2" borderId="0" xfId="2" applyFont="1" applyFill="1" applyAlignment="1">
      <alignment vertical="center"/>
    </xf>
    <xf numFmtId="165" fontId="17" fillId="2" borderId="0" xfId="0" applyNumberFormat="1" applyFont="1" applyFill="1" applyAlignment="1" applyProtection="1">
      <alignment horizontal="left" vertical="center"/>
      <protection locked="0"/>
    </xf>
    <xf numFmtId="1" fontId="17" fillId="2" borderId="0" xfId="0" applyNumberFormat="1" applyFont="1" applyFill="1" applyAlignment="1" applyProtection="1">
      <alignment horizontal="left" vertical="center"/>
      <protection locked="0"/>
    </xf>
    <xf numFmtId="0" fontId="17" fillId="2" borderId="0" xfId="4" applyFont="1" applyFill="1" applyAlignment="1" applyProtection="1">
      <alignment vertical="center"/>
      <protection locked="0"/>
    </xf>
    <xf numFmtId="49" fontId="17" fillId="2" borderId="0" xfId="0" applyNumberFormat="1" applyFont="1" applyFill="1" applyAlignment="1">
      <alignment horizontal="left" vertical="center"/>
    </xf>
    <xf numFmtId="0" fontId="12" fillId="2" borderId="0" xfId="4" applyFont="1" applyFill="1" applyAlignment="1">
      <alignment horizontal="center" vertical="center"/>
    </xf>
    <xf numFmtId="0" fontId="17" fillId="2" borderId="0" xfId="4" applyFont="1" applyFill="1" applyAlignment="1">
      <alignment vertical="center" wrapText="1"/>
    </xf>
    <xf numFmtId="0" fontId="12" fillId="2" borderId="0" xfId="4" applyFont="1" applyFill="1" applyAlignment="1">
      <alignment horizontal="right" vertical="center"/>
    </xf>
    <xf numFmtId="49" fontId="17" fillId="0" borderId="10" xfId="4" applyNumberFormat="1" applyFont="1" applyBorder="1" applyAlignment="1">
      <alignment horizontal="center" vertical="center"/>
    </xf>
    <xf numFmtId="0" fontId="17" fillId="0" borderId="11" xfId="4" applyFont="1" applyBorder="1" applyAlignment="1">
      <alignment vertical="center" wrapText="1"/>
    </xf>
    <xf numFmtId="3" fontId="17" fillId="0" borderId="11" xfId="4" applyNumberFormat="1" applyFont="1" applyBorder="1" applyAlignment="1" applyProtection="1">
      <alignment vertical="center"/>
      <protection locked="0"/>
    </xf>
    <xf numFmtId="3" fontId="17" fillId="0" borderId="11" xfId="4" applyNumberFormat="1" applyFont="1" applyBorder="1" applyAlignment="1">
      <alignment vertical="center"/>
    </xf>
    <xf numFmtId="3" fontId="17" fillId="0" borderId="30" xfId="4" applyNumberFormat="1" applyFont="1" applyBorder="1" applyAlignment="1" applyProtection="1">
      <alignment vertical="center"/>
      <protection locked="0"/>
    </xf>
    <xf numFmtId="3" fontId="17" fillId="0" borderId="59" xfId="4" applyNumberFormat="1" applyFont="1" applyBorder="1" applyAlignment="1" applyProtection="1">
      <alignment vertical="center"/>
      <protection locked="0"/>
    </xf>
    <xf numFmtId="49" fontId="17" fillId="0" borderId="13" xfId="4" applyNumberFormat="1" applyFont="1" applyBorder="1" applyAlignment="1">
      <alignment horizontal="center" vertical="center"/>
    </xf>
    <xf numFmtId="0" fontId="17" fillId="0" borderId="14" xfId="4" applyFont="1" applyBorder="1" applyAlignment="1">
      <alignment vertical="center" wrapText="1"/>
    </xf>
    <xf numFmtId="3" fontId="17" fillId="0" borderId="14" xfId="4" applyNumberFormat="1" applyFont="1" applyBorder="1" applyAlignment="1" applyProtection="1">
      <alignment vertical="center"/>
      <protection locked="0"/>
    </xf>
    <xf numFmtId="3" fontId="17" fillId="0" borderId="14" xfId="4" applyNumberFormat="1" applyFont="1" applyBorder="1" applyAlignment="1">
      <alignment vertical="center"/>
    </xf>
    <xf numFmtId="3" fontId="17" fillId="0" borderId="62" xfId="4" applyNumberFormat="1" applyFont="1" applyBorder="1" applyAlignment="1" applyProtection="1">
      <alignment vertical="center"/>
      <protection locked="0"/>
    </xf>
    <xf numFmtId="49" fontId="17" fillId="0" borderId="33" xfId="4" applyNumberFormat="1" applyFont="1" applyBorder="1" applyAlignment="1">
      <alignment horizontal="center" vertical="center"/>
    </xf>
    <xf numFmtId="0" fontId="17" fillId="0" borderId="35" xfId="4" applyFont="1" applyBorder="1" applyAlignment="1">
      <alignment vertical="center" wrapText="1"/>
    </xf>
    <xf numFmtId="3" fontId="17" fillId="0" borderId="35" xfId="4" applyNumberFormat="1" applyFont="1" applyBorder="1" applyAlignment="1" applyProtection="1">
      <alignment vertical="center"/>
      <protection locked="0"/>
    </xf>
    <xf numFmtId="3" fontId="17" fillId="0" borderId="28" xfId="4" applyNumberFormat="1" applyFont="1" applyBorder="1" applyAlignment="1" applyProtection="1">
      <alignment vertical="center"/>
      <protection locked="0"/>
    </xf>
    <xf numFmtId="3" fontId="17" fillId="0" borderId="35" xfId="4" applyNumberFormat="1" applyFont="1" applyBorder="1" applyAlignment="1">
      <alignment vertical="center"/>
    </xf>
    <xf numFmtId="3" fontId="17" fillId="0" borderId="26" xfId="4" applyNumberFormat="1" applyFont="1" applyBorder="1" applyAlignment="1" applyProtection="1">
      <alignment vertical="center"/>
      <protection locked="0"/>
    </xf>
    <xf numFmtId="3" fontId="17" fillId="0" borderId="65" xfId="4" applyNumberFormat="1" applyFont="1" applyBorder="1" applyAlignment="1" applyProtection="1">
      <alignment vertical="center"/>
      <protection locked="0"/>
    </xf>
    <xf numFmtId="49" fontId="17" fillId="0" borderId="6" xfId="4" applyNumberFormat="1" applyFont="1" applyBorder="1" applyAlignment="1">
      <alignment horizontal="center" vertical="center"/>
    </xf>
    <xf numFmtId="0" fontId="17" fillId="0" borderId="8" xfId="4" applyFont="1" applyBorder="1" applyAlignment="1">
      <alignment vertical="center" wrapText="1"/>
    </xf>
    <xf numFmtId="3" fontId="17" fillId="0" borderId="8" xfId="4" applyNumberFormat="1" applyFont="1" applyBorder="1" applyAlignment="1">
      <alignment vertical="center"/>
    </xf>
    <xf numFmtId="3" fontId="17" fillId="0" borderId="9" xfId="4" applyNumberFormat="1" applyFont="1" applyBorder="1" applyAlignment="1">
      <alignment vertical="center"/>
    </xf>
    <xf numFmtId="3" fontId="17" fillId="0" borderId="56" xfId="4" applyNumberFormat="1" applyFont="1" applyBorder="1" applyAlignment="1">
      <alignment vertical="center"/>
    </xf>
    <xf numFmtId="3" fontId="17" fillId="0" borderId="76" xfId="4" applyNumberFormat="1" applyFont="1" applyBorder="1" applyAlignment="1" applyProtection="1">
      <alignment vertical="center"/>
      <protection locked="0"/>
    </xf>
    <xf numFmtId="3" fontId="17" fillId="0" borderId="57" xfId="4" applyNumberFormat="1" applyFont="1" applyBorder="1" applyAlignment="1">
      <alignment vertical="center"/>
    </xf>
    <xf numFmtId="3" fontId="17" fillId="0" borderId="62" xfId="4" applyNumberFormat="1" applyFont="1" applyBorder="1" applyAlignment="1">
      <alignment vertical="center"/>
    </xf>
    <xf numFmtId="3" fontId="17" fillId="0" borderId="17" xfId="4" applyNumberFormat="1" applyFont="1" applyBorder="1" applyAlignment="1" applyProtection="1">
      <alignment vertical="center"/>
      <protection locked="0"/>
    </xf>
    <xf numFmtId="3" fontId="17" fillId="0" borderId="17" xfId="4" applyNumberFormat="1" applyFont="1" applyBorder="1" applyAlignment="1">
      <alignment vertical="center"/>
    </xf>
    <xf numFmtId="3" fontId="17" fillId="0" borderId="18" xfId="4" applyNumberFormat="1" applyFont="1" applyBorder="1" applyAlignment="1" applyProtection="1">
      <alignment vertical="center"/>
      <protection locked="0"/>
    </xf>
    <xf numFmtId="3" fontId="17" fillId="0" borderId="67" xfId="4" applyNumberFormat="1" applyFont="1" applyBorder="1" applyAlignment="1">
      <alignment vertical="center"/>
    </xf>
    <xf numFmtId="3" fontId="17" fillId="0" borderId="46" xfId="4" applyNumberFormat="1" applyFont="1" applyBorder="1" applyAlignment="1">
      <alignment vertical="center"/>
    </xf>
    <xf numFmtId="0" fontId="17" fillId="0" borderId="16" xfId="4" applyFont="1" applyBorder="1" applyAlignment="1">
      <alignment vertical="center"/>
    </xf>
    <xf numFmtId="3" fontId="17" fillId="0" borderId="18" xfId="4" applyNumberFormat="1" applyFont="1" applyBorder="1" applyAlignment="1">
      <alignment vertical="center"/>
    </xf>
    <xf numFmtId="0" fontId="11" fillId="2" borderId="0" xfId="4" applyFont="1" applyFill="1" applyAlignment="1">
      <alignment horizontal="right" vertical="center"/>
    </xf>
    <xf numFmtId="4" fontId="12" fillId="2" borderId="0" xfId="4" applyNumberFormat="1" applyFont="1" applyFill="1" applyAlignment="1">
      <alignment horizontal="right" vertical="center"/>
    </xf>
    <xf numFmtId="0" fontId="12" fillId="0" borderId="16" xfId="4" applyFont="1" applyBorder="1" applyAlignment="1">
      <alignment vertical="center"/>
    </xf>
    <xf numFmtId="0" fontId="12" fillId="0" borderId="17" xfId="4" applyFont="1" applyBorder="1" applyAlignment="1">
      <alignment vertical="center"/>
    </xf>
    <xf numFmtId="3" fontId="12" fillId="0" borderId="17" xfId="4" applyNumberFormat="1" applyFont="1" applyBorder="1" applyAlignment="1">
      <alignment vertical="center"/>
    </xf>
    <xf numFmtId="0" fontId="19" fillId="2" borderId="0" xfId="0" applyFont="1" applyFill="1" applyAlignment="1">
      <alignment vertical="center"/>
    </xf>
    <xf numFmtId="166" fontId="11" fillId="2" borderId="0" xfId="1" applyNumberFormat="1" applyFont="1" applyFill="1" applyAlignment="1">
      <alignment horizontal="center" vertical="center" wrapText="1"/>
    </xf>
    <xf numFmtId="166" fontId="11" fillId="2" borderId="0" xfId="1" applyNumberFormat="1" applyFont="1" applyFill="1" applyAlignment="1">
      <alignment horizontal="right" vertical="center"/>
    </xf>
    <xf numFmtId="0" fontId="11" fillId="2" borderId="0" xfId="0" applyFont="1" applyFill="1" applyAlignment="1">
      <alignment vertical="center"/>
    </xf>
    <xf numFmtId="165" fontId="11" fillId="2" borderId="0" xfId="0" applyNumberFormat="1" applyFont="1" applyFill="1" applyAlignment="1">
      <alignment horizontal="left" vertical="center"/>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18" xfId="0" applyFont="1" applyBorder="1" applyAlignment="1">
      <alignment horizontal="center" vertical="center" wrapText="1"/>
    </xf>
    <xf numFmtId="49" fontId="11" fillId="2" borderId="10" xfId="1" applyNumberFormat="1" applyFont="1" applyFill="1" applyBorder="1" applyAlignment="1">
      <alignment horizontal="center" vertical="center" wrapText="1"/>
    </xf>
    <xf numFmtId="49" fontId="11" fillId="2" borderId="11" xfId="1" applyNumberFormat="1" applyFont="1" applyFill="1" applyBorder="1" applyAlignment="1">
      <alignment horizontal="center" vertical="center" wrapText="1"/>
    </xf>
    <xf numFmtId="3" fontId="11" fillId="2" borderId="30" xfId="1" applyNumberFormat="1" applyFont="1" applyFill="1" applyBorder="1" applyAlignment="1">
      <alignment horizontal="center" vertical="center" wrapText="1"/>
    </xf>
    <xf numFmtId="3" fontId="11" fillId="2" borderId="12" xfId="1" applyNumberFormat="1" applyFont="1" applyFill="1" applyBorder="1" applyAlignment="1" applyProtection="1">
      <alignment horizontal="center" vertical="center" wrapText="1"/>
      <protection locked="0"/>
    </xf>
    <xf numFmtId="49" fontId="11" fillId="2" borderId="13" xfId="1" applyNumberFormat="1" applyFont="1" applyFill="1" applyBorder="1" applyAlignment="1">
      <alignment horizontal="center" vertical="center" wrapText="1"/>
    </xf>
    <xf numFmtId="49" fontId="11" fillId="2" borderId="14" xfId="1" applyNumberFormat="1" applyFont="1" applyFill="1" applyBorder="1" applyAlignment="1">
      <alignment horizontal="center" vertical="center" wrapText="1"/>
    </xf>
    <xf numFmtId="3" fontId="11" fillId="2" borderId="25" xfId="1" applyNumberFormat="1" applyFont="1" applyFill="1" applyBorder="1" applyAlignment="1">
      <alignment horizontal="center" vertical="center" wrapText="1"/>
    </xf>
    <xf numFmtId="3" fontId="11" fillId="0" borderId="67" xfId="0" applyNumberFormat="1" applyFont="1" applyBorder="1" applyAlignment="1">
      <alignment horizontal="center" vertical="center" wrapText="1"/>
    </xf>
    <xf numFmtId="0" fontId="17" fillId="2" borderId="0" xfId="0" applyFont="1" applyFill="1" applyAlignment="1"/>
    <xf numFmtId="0" fontId="17" fillId="2" borderId="0" xfId="2" applyFont="1" applyFill="1" applyAlignment="1"/>
    <xf numFmtId="0" fontId="12" fillId="0" borderId="35" xfId="4" applyFont="1" applyBorder="1" applyAlignment="1">
      <alignment vertical="center" wrapText="1"/>
    </xf>
    <xf numFmtId="0" fontId="12" fillId="0" borderId="0" xfId="4" applyFont="1" applyAlignment="1">
      <alignment vertical="center"/>
    </xf>
    <xf numFmtId="0" fontId="12" fillId="0" borderId="0" xfId="6" applyFont="1" applyAlignment="1"/>
    <xf numFmtId="0" fontId="14" fillId="0" borderId="0" xfId="0" applyFont="1" applyAlignment="1">
      <alignment vertical="center"/>
    </xf>
    <xf numFmtId="3" fontId="17" fillId="0" borderId="0" xfId="2" applyNumberFormat="1" applyFont="1" applyAlignment="1">
      <alignment vertical="center"/>
    </xf>
    <xf numFmtId="0" fontId="10" fillId="0" borderId="0" xfId="2" applyFont="1" applyAlignment="1">
      <alignment vertical="center"/>
    </xf>
    <xf numFmtId="0" fontId="42" fillId="0" borderId="0" xfId="16" applyFont="1" applyFill="1" applyAlignment="1">
      <alignment vertical="center"/>
    </xf>
    <xf numFmtId="0" fontId="15" fillId="0" borderId="80" xfId="0" applyFont="1" applyBorder="1" applyAlignment="1">
      <alignment horizontal="left" vertical="center" wrapText="1"/>
    </xf>
    <xf numFmtId="0" fontId="12" fillId="0" borderId="80" xfId="0" applyFont="1" applyBorder="1" applyAlignment="1">
      <alignment horizontal="center" vertical="center" wrapText="1"/>
    </xf>
    <xf numFmtId="3" fontId="12" fillId="0" borderId="80" xfId="0" applyNumberFormat="1" applyFont="1" applyBorder="1" applyAlignment="1" applyProtection="1">
      <alignment horizontal="right" vertical="center" wrapText="1"/>
      <protection locked="0"/>
    </xf>
    <xf numFmtId="3" fontId="15" fillId="0" borderId="80" xfId="0" applyNumberFormat="1" applyFont="1" applyBorder="1" applyAlignment="1">
      <alignment horizontal="right" vertical="center" wrapText="1"/>
    </xf>
    <xf numFmtId="0" fontId="12" fillId="0" borderId="80" xfId="0" applyFont="1" applyBorder="1" applyAlignment="1">
      <alignment horizontal="left" vertical="center" wrapText="1"/>
    </xf>
    <xf numFmtId="0" fontId="12" fillId="0" borderId="25" xfId="1" applyFont="1" applyBorder="1" applyAlignment="1">
      <alignment horizontal="center" vertical="center" wrapText="1"/>
    </xf>
    <xf numFmtId="0" fontId="12" fillId="0" borderId="14" xfId="1" applyFont="1" applyBorder="1" applyAlignment="1">
      <alignment horizontal="center" vertical="center" wrapText="1"/>
    </xf>
    <xf numFmtId="0" fontId="12" fillId="2" borderId="0" xfId="0" applyFont="1" applyFill="1"/>
    <xf numFmtId="0" fontId="13" fillId="0" borderId="14" xfId="0" applyFont="1" applyBorder="1"/>
    <xf numFmtId="49" fontId="15" fillId="3" borderId="14" xfId="1" applyNumberFormat="1" applyFont="1" applyFill="1" applyBorder="1" applyAlignment="1">
      <alignment horizontal="center" vertical="center" wrapText="1"/>
    </xf>
    <xf numFmtId="0" fontId="15" fillId="3" borderId="14" xfId="1" applyFont="1" applyFill="1" applyBorder="1" applyAlignment="1">
      <alignment vertical="center" wrapText="1"/>
    </xf>
    <xf numFmtId="3" fontId="12" fillId="3" borderId="14" xfId="1" applyNumberFormat="1" applyFont="1" applyFill="1" applyBorder="1" applyAlignment="1" applyProtection="1">
      <alignment horizontal="center" vertical="center" wrapText="1"/>
      <protection locked="0" hidden="1"/>
    </xf>
    <xf numFmtId="0" fontId="13" fillId="3" borderId="0" xfId="0" applyFont="1" applyFill="1" applyAlignment="1">
      <alignment vertical="center"/>
    </xf>
    <xf numFmtId="0" fontId="12" fillId="3" borderId="14" xfId="1" applyFont="1" applyFill="1" applyBorder="1" applyAlignment="1">
      <alignment horizontal="left" vertical="center" wrapText="1"/>
    </xf>
    <xf numFmtId="49" fontId="12" fillId="3" borderId="14" xfId="0" applyNumberFormat="1" applyFont="1" applyFill="1" applyBorder="1" applyAlignment="1">
      <alignment horizontal="center" vertical="center" wrapText="1"/>
    </xf>
    <xf numFmtId="49" fontId="12" fillId="3" borderId="14" xfId="0" applyNumberFormat="1" applyFont="1" applyFill="1" applyBorder="1" applyAlignment="1">
      <alignment horizontal="justify" vertical="center" wrapText="1"/>
    </xf>
    <xf numFmtId="49" fontId="15" fillId="3" borderId="11" xfId="1" applyNumberFormat="1" applyFont="1" applyFill="1" applyBorder="1" applyAlignment="1">
      <alignment horizontal="center" vertical="center" wrapText="1"/>
    </xf>
    <xf numFmtId="0" fontId="15" fillId="3" borderId="11" xfId="1" applyFont="1" applyFill="1" applyBorder="1" applyAlignment="1">
      <alignment vertical="center" wrapText="1"/>
    </xf>
    <xf numFmtId="49" fontId="12" fillId="3" borderId="11" xfId="1" applyNumberFormat="1" applyFont="1" applyFill="1" applyBorder="1" applyAlignment="1">
      <alignment horizontal="center" vertical="center"/>
    </xf>
    <xf numFmtId="0" fontId="12" fillId="3" borderId="11" xfId="1" applyFont="1" applyFill="1" applyBorder="1" applyAlignment="1">
      <alignment vertical="center" wrapText="1"/>
    </xf>
    <xf numFmtId="0" fontId="12" fillId="3" borderId="14" xfId="1" applyFont="1" applyFill="1" applyBorder="1" applyAlignment="1">
      <alignment vertical="center" wrapText="1"/>
    </xf>
    <xf numFmtId="0" fontId="15" fillId="3" borderId="14" xfId="1" applyFont="1" applyFill="1" applyBorder="1" applyAlignment="1">
      <alignment horizontal="left" vertical="center" wrapText="1"/>
    </xf>
    <xf numFmtId="0" fontId="12" fillId="3" borderId="35" xfId="1" applyFont="1" applyFill="1" applyBorder="1" applyAlignment="1">
      <alignment vertical="center" wrapText="1"/>
    </xf>
    <xf numFmtId="49" fontId="15" fillId="3" borderId="35" xfId="1" applyNumberFormat="1" applyFont="1" applyFill="1" applyBorder="1" applyAlignment="1">
      <alignment horizontal="center" vertical="center"/>
    </xf>
    <xf numFmtId="0" fontId="15" fillId="3" borderId="35" xfId="1" applyFont="1" applyFill="1" applyBorder="1" applyAlignment="1">
      <alignment vertical="center" wrapText="1"/>
    </xf>
    <xf numFmtId="49" fontId="15" fillId="3" borderId="14" xfId="1" applyNumberFormat="1" applyFont="1" applyFill="1" applyBorder="1" applyAlignment="1">
      <alignment horizontal="center" vertical="center"/>
    </xf>
    <xf numFmtId="0" fontId="15" fillId="3" borderId="35" xfId="1" applyFont="1" applyFill="1" applyBorder="1" applyAlignment="1">
      <alignment horizontal="left" vertical="center" wrapText="1"/>
    </xf>
    <xf numFmtId="49" fontId="12" fillId="3" borderId="48" xfId="1" applyNumberFormat="1" applyFont="1" applyFill="1" applyBorder="1" applyAlignment="1">
      <alignment vertical="center"/>
    </xf>
    <xf numFmtId="0" fontId="15" fillId="3" borderId="40" xfId="1" applyFont="1" applyFill="1" applyBorder="1" applyAlignment="1">
      <alignment vertical="center" wrapText="1"/>
    </xf>
    <xf numFmtId="0" fontId="12" fillId="3" borderId="6" xfId="1" applyFont="1" applyFill="1" applyBorder="1" applyAlignment="1">
      <alignment horizontal="center" vertical="center" wrapText="1"/>
    </xf>
    <xf numFmtId="0" fontId="12" fillId="3" borderId="8" xfId="1" applyFont="1" applyFill="1" applyBorder="1" applyAlignment="1">
      <alignment horizontal="center" vertical="center" wrapText="1"/>
    </xf>
    <xf numFmtId="49" fontId="12" fillId="3" borderId="10" xfId="1" applyNumberFormat="1" applyFont="1" applyFill="1" applyBorder="1" applyAlignment="1">
      <alignment horizontal="center"/>
    </xf>
    <xf numFmtId="0" fontId="12" fillId="3" borderId="11" xfId="1" applyFont="1" applyFill="1" applyBorder="1" applyAlignment="1">
      <alignment wrapText="1"/>
    </xf>
    <xf numFmtId="3" fontId="12" fillId="3" borderId="11" xfId="1" applyNumberFormat="1" applyFont="1" applyFill="1" applyBorder="1"/>
    <xf numFmtId="3" fontId="12" fillId="3" borderId="12" xfId="1" applyNumberFormat="1" applyFont="1" applyFill="1" applyBorder="1"/>
    <xf numFmtId="49" fontId="12" fillId="3" borderId="13" xfId="1" applyNumberFormat="1" applyFont="1" applyFill="1" applyBorder="1" applyAlignment="1">
      <alignment horizontal="center"/>
    </xf>
    <xf numFmtId="0" fontId="12" fillId="3" borderId="14" xfId="1" applyFont="1" applyFill="1" applyBorder="1" applyAlignment="1">
      <alignment wrapText="1"/>
    </xf>
    <xf numFmtId="3" fontId="12" fillId="3" borderId="14" xfId="1" applyNumberFormat="1" applyFont="1" applyFill="1" applyBorder="1"/>
    <xf numFmtId="3" fontId="12" fillId="3" borderId="15" xfId="1" applyNumberFormat="1" applyFont="1" applyFill="1" applyBorder="1"/>
    <xf numFmtId="49" fontId="12" fillId="3" borderId="6" xfId="1" applyNumberFormat="1" applyFont="1" applyFill="1" applyBorder="1" applyAlignment="1">
      <alignment horizontal="center"/>
    </xf>
    <xf numFmtId="0" fontId="12" fillId="3" borderId="8" xfId="1" applyFont="1" applyFill="1" applyBorder="1" applyAlignment="1">
      <alignment horizontal="left" vertical="center" wrapText="1"/>
    </xf>
    <xf numFmtId="0" fontId="12" fillId="0" borderId="25" xfId="1" applyFont="1" applyFill="1" applyBorder="1" applyAlignment="1">
      <alignment vertical="center" wrapText="1"/>
    </xf>
    <xf numFmtId="49" fontId="12" fillId="0" borderId="13" xfId="1" applyNumberFormat="1" applyFont="1" applyFill="1" applyBorder="1" applyAlignment="1">
      <alignment horizontal="center"/>
    </xf>
    <xf numFmtId="0" fontId="12" fillId="3" borderId="73" xfId="1" applyFont="1" applyFill="1" applyBorder="1" applyAlignment="1">
      <alignment horizontal="center"/>
    </xf>
    <xf numFmtId="0" fontId="12" fillId="3" borderId="42" xfId="1" applyFont="1" applyFill="1" applyBorder="1" applyAlignment="1">
      <alignment horizontal="center" vertical="center" wrapText="1"/>
    </xf>
    <xf numFmtId="0" fontId="12" fillId="0" borderId="25" xfId="1" applyFont="1" applyBorder="1" applyAlignment="1">
      <alignment vertical="center" wrapText="1"/>
    </xf>
    <xf numFmtId="3" fontId="12" fillId="3" borderId="14" xfId="1" applyNumberFormat="1" applyFont="1" applyFill="1" applyBorder="1" applyAlignment="1">
      <alignment horizontal="center" vertical="center" wrapText="1"/>
    </xf>
    <xf numFmtId="3" fontId="12" fillId="3" borderId="14" xfId="1" applyNumberFormat="1" applyFont="1" applyFill="1" applyBorder="1" applyAlignment="1" applyProtection="1">
      <alignment horizontal="center" vertical="center" wrapText="1"/>
      <protection locked="0"/>
    </xf>
    <xf numFmtId="3" fontId="12" fillId="3" borderId="68" xfId="1" applyNumberFormat="1" applyFont="1" applyFill="1" applyBorder="1" applyAlignment="1">
      <alignment horizontal="center" vertical="center" wrapText="1"/>
    </xf>
    <xf numFmtId="3" fontId="12" fillId="3" borderId="32" xfId="1" applyNumberFormat="1" applyFont="1" applyFill="1" applyBorder="1" applyAlignment="1" applyProtection="1">
      <alignment horizontal="center" vertical="center" wrapText="1"/>
      <protection locked="0"/>
    </xf>
    <xf numFmtId="3" fontId="12" fillId="3" borderId="11" xfId="1" applyNumberFormat="1" applyFont="1" applyFill="1" applyBorder="1" applyAlignment="1" applyProtection="1">
      <alignment horizontal="center" vertical="center" wrapText="1"/>
      <protection locked="0"/>
    </xf>
    <xf numFmtId="3" fontId="12" fillId="3" borderId="75" xfId="1" applyNumberFormat="1" applyFont="1" applyFill="1" applyBorder="1" applyAlignment="1">
      <alignment vertical="center"/>
    </xf>
    <xf numFmtId="3" fontId="12" fillId="3" borderId="68" xfId="1" applyNumberFormat="1" applyFont="1" applyFill="1" applyBorder="1" applyAlignment="1">
      <alignment vertical="center"/>
    </xf>
    <xf numFmtId="3" fontId="12" fillId="3" borderId="14" xfId="1" applyNumberFormat="1" applyFont="1" applyFill="1" applyBorder="1" applyAlignment="1" applyProtection="1">
      <alignment horizontal="center" vertical="center"/>
      <protection locked="0"/>
    </xf>
    <xf numFmtId="3" fontId="12" fillId="3" borderId="14" xfId="1" applyNumberFormat="1" applyFont="1" applyFill="1" applyBorder="1" applyAlignment="1">
      <alignment vertical="center"/>
    </xf>
    <xf numFmtId="3" fontId="12" fillId="3" borderId="14" xfId="1" applyNumberFormat="1" applyFont="1" applyFill="1" applyBorder="1" applyAlignment="1">
      <alignment horizontal="center" vertical="center"/>
    </xf>
    <xf numFmtId="3" fontId="12" fillId="3" borderId="71" xfId="1" applyNumberFormat="1" applyFont="1" applyFill="1" applyBorder="1" applyAlignment="1">
      <alignment vertical="center"/>
    </xf>
    <xf numFmtId="3" fontId="12" fillId="3" borderId="69" xfId="1" applyNumberFormat="1" applyFont="1" applyFill="1" applyBorder="1" applyAlignment="1">
      <alignment vertical="center"/>
    </xf>
    <xf numFmtId="3" fontId="12" fillId="3" borderId="70" xfId="1" applyNumberFormat="1" applyFont="1" applyFill="1" applyBorder="1" applyAlignment="1">
      <alignment vertical="center"/>
    </xf>
    <xf numFmtId="3" fontId="12" fillId="3" borderId="40" xfId="1" applyNumberFormat="1" applyFont="1" applyFill="1" applyBorder="1" applyAlignment="1">
      <alignment vertical="center"/>
    </xf>
    <xf numFmtId="3" fontId="12" fillId="3" borderId="8" xfId="1" applyNumberFormat="1" applyFont="1" applyFill="1" applyBorder="1"/>
    <xf numFmtId="3" fontId="12" fillId="3" borderId="9" xfId="1" applyNumberFormat="1" applyFont="1" applyFill="1" applyBorder="1"/>
    <xf numFmtId="3" fontId="12" fillId="0" borderId="11" xfId="1" applyNumberFormat="1" applyFont="1" applyBorder="1" applyProtection="1">
      <protection locked="0"/>
    </xf>
    <xf numFmtId="3" fontId="12" fillId="0" borderId="11" xfId="1" applyNumberFormat="1" applyFont="1" applyBorder="1"/>
    <xf numFmtId="0" fontId="13" fillId="0" borderId="23" xfId="0" applyFont="1" applyBorder="1"/>
    <xf numFmtId="3" fontId="12" fillId="0" borderId="17" xfId="1" applyNumberFormat="1" applyFont="1" applyBorder="1"/>
    <xf numFmtId="10" fontId="12" fillId="0" borderId="12" xfId="1" applyNumberFormat="1" applyFont="1" applyBorder="1" applyAlignment="1">
      <alignment horizontal="center" vertical="center"/>
    </xf>
    <xf numFmtId="10" fontId="12" fillId="0" borderId="15" xfId="1" applyNumberFormat="1" applyFont="1" applyBorder="1" applyAlignment="1">
      <alignment horizontal="center" vertical="center"/>
    </xf>
    <xf numFmtId="4" fontId="12" fillId="0" borderId="17" xfId="1" applyNumberFormat="1" applyFont="1" applyBorder="1" applyAlignment="1">
      <alignment horizontal="center" vertical="center"/>
    </xf>
    <xf numFmtId="10" fontId="12" fillId="0" borderId="18" xfId="1" applyNumberFormat="1" applyFont="1" applyBorder="1" applyAlignment="1">
      <alignment horizontal="center" vertical="center"/>
    </xf>
    <xf numFmtId="49" fontId="12" fillId="0" borderId="19" xfId="1" applyNumberFormat="1" applyFont="1" applyBorder="1" applyAlignment="1" applyProtection="1">
      <alignment horizontal="center" vertical="center"/>
      <protection locked="0"/>
    </xf>
    <xf numFmtId="49" fontId="12" fillId="0" borderId="23" xfId="1" applyNumberFormat="1" applyFont="1" applyBorder="1" applyProtection="1">
      <protection locked="0"/>
    </xf>
    <xf numFmtId="49" fontId="12" fillId="0" borderId="23" xfId="1" applyNumberFormat="1" applyFont="1" applyBorder="1" applyAlignment="1" applyProtection="1">
      <alignment horizontal="center"/>
      <protection locked="0"/>
    </xf>
    <xf numFmtId="4" fontId="12" fillId="0" borderId="23" xfId="1" applyNumberFormat="1" applyFont="1" applyBorder="1" applyAlignment="1" applyProtection="1">
      <alignment horizontal="center"/>
      <protection locked="0"/>
    </xf>
    <xf numFmtId="4" fontId="12" fillId="0" borderId="23" xfId="1" applyNumberFormat="1" applyFont="1" applyBorder="1" applyProtection="1">
      <protection locked="0"/>
    </xf>
    <xf numFmtId="2" fontId="12" fillId="0" borderId="23" xfId="1" applyNumberFormat="1" applyFont="1" applyBorder="1" applyAlignment="1">
      <alignment horizontal="center" vertical="center"/>
    </xf>
    <xf numFmtId="2" fontId="12" fillId="0" borderId="23" xfId="1" applyNumberFormat="1" applyFont="1" applyBorder="1" applyProtection="1">
      <protection locked="0"/>
    </xf>
    <xf numFmtId="2" fontId="12" fillId="0" borderId="46" xfId="1" applyNumberFormat="1" applyFont="1" applyBorder="1" applyProtection="1">
      <protection locked="0"/>
    </xf>
    <xf numFmtId="49" fontId="12" fillId="0" borderId="13" xfId="1" applyNumberFormat="1" applyFont="1" applyBorder="1" applyAlignment="1" applyProtection="1">
      <alignment horizontal="center" vertical="center"/>
      <protection locked="0"/>
    </xf>
    <xf numFmtId="49" fontId="12" fillId="0" borderId="14" xfId="1" applyNumberFormat="1" applyFont="1" applyBorder="1" applyProtection="1">
      <protection locked="0"/>
    </xf>
    <xf numFmtId="49" fontId="12" fillId="0" borderId="14" xfId="1" applyNumberFormat="1" applyFont="1" applyBorder="1" applyAlignment="1" applyProtection="1">
      <alignment horizontal="center"/>
      <protection locked="0"/>
    </xf>
    <xf numFmtId="4" fontId="12" fillId="0" borderId="14" xfId="1" applyNumberFormat="1" applyFont="1" applyBorder="1" applyAlignment="1" applyProtection="1">
      <alignment horizontal="center"/>
      <protection locked="0"/>
    </xf>
    <xf numFmtId="4" fontId="12" fillId="0" borderId="14" xfId="1" applyNumberFormat="1" applyFont="1" applyBorder="1" applyProtection="1">
      <protection locked="0"/>
    </xf>
    <xf numFmtId="4" fontId="12" fillId="0" borderId="11" xfId="1" applyNumberFormat="1" applyFont="1" applyBorder="1" applyProtection="1">
      <protection locked="0"/>
    </xf>
    <xf numFmtId="2" fontId="12" fillId="0" borderId="14" xfId="1" applyNumberFormat="1" applyFont="1" applyBorder="1" applyAlignment="1">
      <alignment horizontal="center" vertical="center"/>
    </xf>
    <xf numFmtId="2" fontId="12" fillId="0" borderId="11" xfId="1" applyNumberFormat="1" applyFont="1" applyBorder="1" applyProtection="1">
      <protection locked="0"/>
    </xf>
    <xf numFmtId="2" fontId="12" fillId="0" borderId="12" xfId="1" applyNumberFormat="1" applyFont="1" applyBorder="1" applyProtection="1">
      <protection locked="0"/>
    </xf>
    <xf numFmtId="2" fontId="12" fillId="0" borderId="17" xfId="1" applyNumberFormat="1" applyFont="1" applyBorder="1" applyAlignment="1">
      <alignment horizontal="center" vertical="center"/>
    </xf>
    <xf numFmtId="2" fontId="12" fillId="0" borderId="40" xfId="1" applyNumberFormat="1" applyFont="1" applyBorder="1" applyAlignment="1">
      <alignment horizontal="center" vertical="center"/>
    </xf>
    <xf numFmtId="2" fontId="12" fillId="0" borderId="18" xfId="1" applyNumberFormat="1" applyFont="1" applyBorder="1" applyAlignment="1">
      <alignment horizontal="center" vertical="center"/>
    </xf>
    <xf numFmtId="0" fontId="17" fillId="0" borderId="25" xfId="1" applyFont="1" applyFill="1" applyBorder="1" applyAlignment="1">
      <alignment vertical="center" wrapText="1"/>
    </xf>
    <xf numFmtId="0" fontId="17" fillId="0" borderId="25" xfId="1" applyFont="1" applyBorder="1" applyAlignment="1">
      <alignment vertical="center" wrapText="1"/>
    </xf>
    <xf numFmtId="49" fontId="17" fillId="0" borderId="33" xfId="4" applyNumberFormat="1" applyFont="1" applyFill="1" applyBorder="1" applyAlignment="1">
      <alignment horizontal="center" vertical="center"/>
    </xf>
    <xf numFmtId="49" fontId="17" fillId="0" borderId="16" xfId="4" applyNumberFormat="1" applyFont="1" applyBorder="1" applyAlignment="1">
      <alignment horizontal="center" vertical="center"/>
    </xf>
    <xf numFmtId="0" fontId="17" fillId="0" borderId="17" xfId="4" applyFont="1" applyBorder="1" applyAlignment="1">
      <alignment vertical="center" wrapText="1"/>
    </xf>
    <xf numFmtId="0" fontId="13" fillId="0" borderId="0" xfId="2" applyFont="1" applyAlignment="1">
      <alignment vertical="center"/>
    </xf>
    <xf numFmtId="0" fontId="13" fillId="0" borderId="0" xfId="2" applyFont="1" applyAlignment="1">
      <alignment vertical="center" wrapText="1"/>
    </xf>
    <xf numFmtId="0" fontId="12" fillId="0" borderId="8" xfId="4" applyFont="1" applyBorder="1" applyAlignment="1">
      <alignment horizontal="center" vertical="center"/>
    </xf>
    <xf numFmtId="49" fontId="12" fillId="0" borderId="10" xfId="2" applyNumberFormat="1" applyFont="1" applyBorder="1" applyAlignment="1">
      <alignment horizontal="center" vertical="center"/>
    </xf>
    <xf numFmtId="49" fontId="12" fillId="0" borderId="11" xfId="2" applyNumberFormat="1" applyFont="1" applyBorder="1" applyAlignment="1">
      <alignment vertical="center" wrapText="1"/>
    </xf>
    <xf numFmtId="3" fontId="12" fillId="0" borderId="11" xfId="2" applyNumberFormat="1" applyFont="1" applyBorder="1" applyAlignment="1">
      <alignment vertical="center"/>
    </xf>
    <xf numFmtId="49" fontId="12" fillId="0" borderId="13" xfId="2" applyNumberFormat="1" applyFont="1" applyBorder="1" applyAlignment="1">
      <alignment horizontal="center" vertical="center"/>
    </xf>
    <xf numFmtId="49" fontId="12" fillId="0" borderId="14" xfId="2" applyNumberFormat="1" applyFont="1" applyBorder="1" applyAlignment="1">
      <alignment vertical="center" wrapText="1"/>
    </xf>
    <xf numFmtId="3" fontId="12" fillId="0" borderId="14" xfId="2" applyNumberFormat="1" applyFont="1" applyBorder="1" applyAlignment="1">
      <alignment vertical="center"/>
    </xf>
    <xf numFmtId="49" fontId="12" fillId="0" borderId="14" xfId="2" applyNumberFormat="1" applyFont="1" applyFill="1" applyBorder="1" applyAlignment="1">
      <alignment vertical="center" wrapText="1"/>
    </xf>
    <xf numFmtId="49" fontId="12" fillId="0" borderId="16" xfId="2" applyNumberFormat="1" applyFont="1" applyBorder="1" applyAlignment="1">
      <alignment vertical="center"/>
    </xf>
    <xf numFmtId="49" fontId="12" fillId="0" borderId="17" xfId="2" applyNumberFormat="1" applyFont="1" applyBorder="1" applyAlignment="1">
      <alignment vertical="center"/>
    </xf>
    <xf numFmtId="3" fontId="12" fillId="0" borderId="17" xfId="2" applyNumberFormat="1" applyFont="1" applyBorder="1" applyAlignment="1">
      <alignment vertical="center"/>
    </xf>
    <xf numFmtId="49" fontId="12" fillId="0" borderId="13" xfId="4" applyNumberFormat="1" applyFont="1" applyFill="1" applyBorder="1" applyAlignment="1">
      <alignment horizontal="center" vertical="center"/>
    </xf>
    <xf numFmtId="49" fontId="48" fillId="2" borderId="0" xfId="16" applyNumberFormat="1" applyFont="1" applyFill="1" applyAlignment="1">
      <alignment horizontal="center" vertical="center"/>
    </xf>
    <xf numFmtId="0" fontId="49" fillId="2" borderId="0" xfId="16" applyFont="1" applyFill="1" applyAlignment="1">
      <alignment vertical="center" wrapText="1"/>
    </xf>
    <xf numFmtId="166" fontId="48" fillId="2" borderId="0" xfId="16" applyNumberFormat="1" applyFont="1" applyFill="1" applyAlignment="1">
      <alignment vertical="center"/>
    </xf>
    <xf numFmtId="166" fontId="50" fillId="2" borderId="0" xfId="16" applyNumberFormat="1" applyFont="1" applyFill="1" applyAlignment="1">
      <alignment horizontal="right" vertical="center"/>
    </xf>
    <xf numFmtId="166" fontId="50" fillId="2" borderId="0" xfId="16" applyNumberFormat="1" applyFont="1" applyFill="1" applyAlignment="1">
      <alignment horizontal="left" vertical="center"/>
    </xf>
    <xf numFmtId="0" fontId="41" fillId="0" borderId="0" xfId="16" applyFont="1" applyAlignment="1">
      <alignment vertical="center"/>
    </xf>
    <xf numFmtId="49" fontId="48" fillId="2" borderId="0" xfId="0" applyNumberFormat="1" applyFont="1" applyFill="1" applyAlignment="1"/>
    <xf numFmtId="0" fontId="48" fillId="2" borderId="0" xfId="0" applyFont="1" applyFill="1" applyAlignment="1">
      <alignment vertical="center"/>
    </xf>
    <xf numFmtId="0" fontId="48" fillId="2" borderId="0" xfId="0" applyFont="1" applyFill="1" applyBorder="1" applyAlignment="1" applyProtection="1">
      <alignment horizontal="left" vertical="center"/>
      <protection locked="0" hidden="1"/>
    </xf>
    <xf numFmtId="0" fontId="51" fillId="2" borderId="0" xfId="0" applyFont="1" applyFill="1" applyAlignment="1">
      <alignment vertical="center"/>
    </xf>
    <xf numFmtId="0" fontId="48" fillId="2" borderId="0" xfId="16" applyFont="1" applyFill="1" applyAlignment="1" applyProtection="1">
      <alignment vertical="center"/>
      <protection locked="0"/>
    </xf>
    <xf numFmtId="0" fontId="48" fillId="2" borderId="0" xfId="0" applyFont="1" applyFill="1" applyBorder="1" applyAlignment="1" applyProtection="1">
      <alignment horizontal="left" vertical="center"/>
      <protection hidden="1"/>
    </xf>
    <xf numFmtId="49" fontId="48" fillId="2" borderId="0" xfId="2" applyNumberFormat="1" applyFont="1" applyFill="1" applyAlignment="1"/>
    <xf numFmtId="0" fontId="48" fillId="2" borderId="0" xfId="2" applyFont="1" applyFill="1" applyAlignment="1">
      <alignment vertical="center"/>
    </xf>
    <xf numFmtId="165" fontId="48" fillId="2" borderId="0" xfId="0" applyNumberFormat="1" applyFont="1" applyFill="1" applyBorder="1" applyAlignment="1">
      <alignment horizontal="left" vertical="center"/>
    </xf>
    <xf numFmtId="1" fontId="48" fillId="2" borderId="0" xfId="0" applyNumberFormat="1" applyFont="1" applyFill="1" applyBorder="1" applyAlignment="1">
      <alignment horizontal="left" vertical="center"/>
    </xf>
    <xf numFmtId="0" fontId="53" fillId="2" borderId="0" xfId="0" applyFont="1" applyFill="1" applyAlignment="1">
      <alignment vertical="center"/>
    </xf>
    <xf numFmtId="0" fontId="52" fillId="2" borderId="0" xfId="0" applyFont="1" applyFill="1" applyAlignment="1">
      <alignment horizontal="left" vertical="center"/>
    </xf>
    <xf numFmtId="49" fontId="53" fillId="2" borderId="0" xfId="0" applyNumberFormat="1" applyFont="1" applyFill="1" applyAlignment="1">
      <alignment horizontal="left" vertical="center"/>
    </xf>
    <xf numFmtId="49" fontId="48" fillId="2" borderId="0" xfId="0" applyNumberFormat="1" applyFont="1" applyFill="1" applyAlignment="1">
      <alignment horizontal="left" vertical="center"/>
    </xf>
    <xf numFmtId="0" fontId="52" fillId="2" borderId="0" xfId="16" applyFont="1" applyFill="1" applyAlignment="1">
      <alignment vertical="center"/>
    </xf>
    <xf numFmtId="0" fontId="48" fillId="2" borderId="0" xfId="16" applyFont="1" applyFill="1" applyAlignment="1">
      <alignment vertical="center"/>
    </xf>
    <xf numFmtId="49" fontId="48" fillId="2" borderId="0" xfId="16" applyNumberFormat="1" applyFont="1" applyFill="1" applyAlignment="1">
      <alignment horizontal="left" vertical="center" wrapText="1"/>
    </xf>
    <xf numFmtId="3" fontId="55" fillId="2" borderId="0" xfId="16" applyNumberFormat="1" applyFont="1" applyFill="1" applyAlignment="1">
      <alignment vertical="center"/>
    </xf>
    <xf numFmtId="3" fontId="41" fillId="2" borderId="0" xfId="16" applyNumberFormat="1" applyFont="1" applyFill="1" applyAlignment="1">
      <alignment vertical="center"/>
    </xf>
    <xf numFmtId="3" fontId="48" fillId="2" borderId="0" xfId="16" applyNumberFormat="1" applyFont="1" applyFill="1" applyAlignment="1">
      <alignment vertical="center"/>
    </xf>
    <xf numFmtId="0" fontId="41" fillId="2" borderId="0" xfId="16" applyFont="1" applyFill="1" applyAlignment="1">
      <alignment vertical="center"/>
    </xf>
    <xf numFmtId="0" fontId="41" fillId="0" borderId="0" xfId="16" applyFont="1" applyFill="1" applyAlignment="1">
      <alignment horizontal="center" vertical="center" wrapText="1"/>
    </xf>
    <xf numFmtId="0" fontId="41" fillId="0" borderId="0" xfId="16" applyFont="1" applyFill="1" applyAlignment="1">
      <alignment vertical="center"/>
    </xf>
    <xf numFmtId="0" fontId="53" fillId="0" borderId="17" xfId="16" applyFont="1" applyFill="1" applyBorder="1" applyAlignment="1">
      <alignment horizontal="center" vertical="center" wrapText="1"/>
    </xf>
    <xf numFmtId="0" fontId="53" fillId="0" borderId="18" xfId="16" applyFont="1" applyFill="1" applyBorder="1" applyAlignment="1">
      <alignment horizontal="center" vertical="center" wrapText="1"/>
    </xf>
    <xf numFmtId="49" fontId="53" fillId="0" borderId="48" xfId="16" applyNumberFormat="1" applyFont="1" applyFill="1" applyBorder="1" applyAlignment="1">
      <alignment horizontal="center" vertical="center"/>
    </xf>
    <xf numFmtId="49" fontId="53" fillId="0" borderId="51" xfId="16" applyNumberFormat="1" applyFont="1" applyFill="1" applyBorder="1" applyAlignment="1">
      <alignment horizontal="center" vertical="center"/>
    </xf>
    <xf numFmtId="0" fontId="53" fillId="0" borderId="40" xfId="16" applyFont="1" applyFill="1" applyBorder="1" applyAlignment="1">
      <alignment horizontal="center" vertical="center"/>
    </xf>
    <xf numFmtId="0" fontId="53" fillId="0" borderId="51" xfId="16" applyFont="1" applyFill="1" applyBorder="1" applyAlignment="1">
      <alignment horizontal="center" vertical="center"/>
    </xf>
    <xf numFmtId="0" fontId="53" fillId="0" borderId="40" xfId="16" applyFont="1" applyFill="1" applyBorder="1" applyAlignment="1">
      <alignment horizontal="center" vertical="center" wrapText="1"/>
    </xf>
    <xf numFmtId="0" fontId="53" fillId="0" borderId="51" xfId="16" applyFont="1" applyFill="1" applyBorder="1" applyAlignment="1">
      <alignment horizontal="center" vertical="center" wrapText="1"/>
    </xf>
    <xf numFmtId="0" fontId="53" fillId="0" borderId="41" xfId="16" applyFont="1" applyFill="1" applyBorder="1" applyAlignment="1">
      <alignment horizontal="center" vertical="center"/>
    </xf>
    <xf numFmtId="49" fontId="48" fillId="0" borderId="14" xfId="1" applyNumberFormat="1" applyFont="1" applyFill="1" applyBorder="1" applyAlignment="1">
      <alignment horizontal="center" vertical="center"/>
    </xf>
    <xf numFmtId="0" fontId="48" fillId="0" borderId="14" xfId="1" applyFont="1" applyFill="1" applyBorder="1" applyAlignment="1">
      <alignment horizontal="left" vertical="center" wrapText="1"/>
    </xf>
    <xf numFmtId="3" fontId="53" fillId="0" borderId="11" xfId="16" applyNumberFormat="1" applyFont="1" applyFill="1" applyBorder="1" applyAlignment="1" applyProtection="1">
      <alignment vertical="center"/>
      <protection locked="0"/>
    </xf>
    <xf numFmtId="3" fontId="53" fillId="0" borderId="11" xfId="16" applyNumberFormat="1" applyFont="1" applyFill="1" applyBorder="1" applyAlignment="1">
      <alignment vertical="center"/>
    </xf>
    <xf numFmtId="3" fontId="53" fillId="0" borderId="14" xfId="16" applyNumberFormat="1" applyFont="1" applyFill="1" applyBorder="1" applyAlignment="1">
      <alignment vertical="center"/>
    </xf>
    <xf numFmtId="3" fontId="53" fillId="0" borderId="14" xfId="16" applyNumberFormat="1" applyFont="1" applyFill="1" applyBorder="1" applyAlignment="1" applyProtection="1">
      <alignment vertical="center"/>
      <protection locked="0"/>
    </xf>
    <xf numFmtId="49" fontId="48" fillId="0" borderId="35" xfId="1" applyNumberFormat="1" applyFont="1" applyFill="1" applyBorder="1" applyAlignment="1">
      <alignment horizontal="center" vertical="center"/>
    </xf>
    <xf numFmtId="0" fontId="48" fillId="0" borderId="35" xfId="1" applyFont="1" applyFill="1" applyBorder="1" applyAlignment="1">
      <alignment vertical="center" wrapText="1"/>
    </xf>
    <xf numFmtId="0" fontId="56" fillId="0" borderId="0" xfId="16" applyFont="1" applyFill="1" applyAlignment="1">
      <alignment vertical="center"/>
    </xf>
    <xf numFmtId="49" fontId="49" fillId="0" borderId="35" xfId="1" applyNumberFormat="1" applyFont="1" applyFill="1" applyBorder="1" applyAlignment="1">
      <alignment horizontal="center" vertical="center"/>
    </xf>
    <xf numFmtId="0" fontId="49" fillId="0" borderId="35" xfId="1" applyFont="1" applyFill="1" applyBorder="1" applyAlignment="1">
      <alignment vertical="center" wrapText="1"/>
    </xf>
    <xf numFmtId="49" fontId="49" fillId="0" borderId="14" xfId="1" applyNumberFormat="1" applyFont="1" applyFill="1" applyBorder="1" applyAlignment="1">
      <alignment horizontal="center" vertical="center"/>
    </xf>
    <xf numFmtId="0" fontId="49" fillId="0" borderId="14" xfId="1" applyFont="1" applyFill="1" applyBorder="1" applyAlignment="1">
      <alignment horizontal="left" vertical="center" wrapText="1"/>
    </xf>
    <xf numFmtId="0" fontId="49" fillId="0" borderId="35" xfId="1" applyFont="1" applyFill="1" applyBorder="1" applyAlignment="1">
      <alignment horizontal="left" vertical="center" wrapText="1"/>
    </xf>
    <xf numFmtId="3" fontId="57" fillId="0" borderId="14" xfId="16" applyNumberFormat="1" applyFont="1" applyFill="1" applyBorder="1" applyAlignment="1" applyProtection="1">
      <alignment vertical="center"/>
      <protection locked="0"/>
    </xf>
    <xf numFmtId="3" fontId="57" fillId="0" borderId="11" xfId="16" applyNumberFormat="1" applyFont="1" applyFill="1" applyBorder="1" applyAlignment="1" applyProtection="1">
      <alignment vertical="center"/>
      <protection locked="0"/>
    </xf>
    <xf numFmtId="3" fontId="57" fillId="0" borderId="11" xfId="16" applyNumberFormat="1" applyFont="1" applyFill="1" applyBorder="1" applyAlignment="1">
      <alignment vertical="center"/>
    </xf>
    <xf numFmtId="49" fontId="57" fillId="0" borderId="14" xfId="16" applyNumberFormat="1" applyFont="1" applyFill="1" applyBorder="1" applyAlignment="1">
      <alignment vertical="center"/>
    </xf>
    <xf numFmtId="49" fontId="58" fillId="0" borderId="14" xfId="16" applyNumberFormat="1" applyFont="1" applyFill="1" applyBorder="1" applyAlignment="1">
      <alignment horizontal="left" vertical="center"/>
    </xf>
    <xf numFmtId="3" fontId="57" fillId="0" borderId="14" xfId="16" applyNumberFormat="1" applyFont="1" applyFill="1" applyBorder="1" applyAlignment="1">
      <alignment vertical="center"/>
    </xf>
    <xf numFmtId="0" fontId="56" fillId="0" borderId="0" xfId="16" applyFont="1" applyAlignment="1">
      <alignment vertical="center"/>
    </xf>
    <xf numFmtId="0" fontId="56" fillId="2" borderId="0" xfId="16" applyFont="1" applyFill="1" applyAlignment="1">
      <alignment vertical="center"/>
    </xf>
    <xf numFmtId="49" fontId="19" fillId="2" borderId="0" xfId="4" applyNumberFormat="1" applyFont="1" applyFill="1" applyAlignment="1">
      <alignment horizontal="center" vertical="center"/>
    </xf>
    <xf numFmtId="0" fontId="20" fillId="2" borderId="0" xfId="4" applyFont="1" applyFill="1" applyAlignment="1">
      <alignment vertical="center" wrapText="1"/>
    </xf>
    <xf numFmtId="49" fontId="19" fillId="2" borderId="0" xfId="4" applyNumberFormat="1" applyFont="1" applyFill="1" applyAlignment="1">
      <alignment horizontal="center" vertical="center" wrapText="1"/>
    </xf>
    <xf numFmtId="0" fontId="7" fillId="2" borderId="0" xfId="4" applyFont="1" applyFill="1" applyAlignment="1">
      <alignment vertical="center"/>
    </xf>
    <xf numFmtId="0" fontId="19" fillId="2" borderId="0" xfId="4" applyFont="1" applyFill="1" applyAlignment="1">
      <alignment vertical="center"/>
    </xf>
    <xf numFmtId="0" fontId="59" fillId="0" borderId="0" xfId="0" applyFont="1" applyAlignment="1">
      <alignment vertical="center"/>
    </xf>
    <xf numFmtId="49" fontId="19" fillId="2" borderId="1" xfId="0" applyNumberFormat="1" applyFont="1" applyFill="1" applyBorder="1" applyAlignment="1" applyProtection="1">
      <alignment horizontal="left" vertical="center"/>
      <protection locked="0"/>
    </xf>
    <xf numFmtId="0" fontId="59" fillId="2" borderId="0" xfId="0" applyFont="1" applyFill="1" applyAlignment="1">
      <alignment vertical="center"/>
    </xf>
    <xf numFmtId="0" fontId="19" fillId="2" borderId="0" xfId="0" applyFont="1" applyFill="1" applyAlignment="1"/>
    <xf numFmtId="49" fontId="19" fillId="2" borderId="2" xfId="0" applyNumberFormat="1" applyFont="1" applyFill="1" applyBorder="1" applyAlignment="1" applyProtection="1">
      <alignment horizontal="left" vertical="center"/>
      <protection locked="0"/>
    </xf>
    <xf numFmtId="165" fontId="19" fillId="2" borderId="2" xfId="0" applyNumberFormat="1" applyFont="1" applyFill="1" applyBorder="1" applyAlignment="1" applyProtection="1">
      <alignment horizontal="left" vertical="center"/>
      <protection locked="0"/>
    </xf>
    <xf numFmtId="165" fontId="19" fillId="2" borderId="0" xfId="0" applyNumberFormat="1" applyFont="1" applyFill="1" applyAlignment="1">
      <alignment horizontal="left" vertical="center"/>
    </xf>
    <xf numFmtId="0" fontId="19" fillId="2" borderId="0" xfId="4" applyFont="1" applyFill="1" applyAlignment="1">
      <alignment vertical="center" wrapText="1"/>
    </xf>
    <xf numFmtId="3" fontId="19" fillId="2" borderId="0" xfId="4" applyNumberFormat="1" applyFont="1" applyFill="1" applyAlignment="1">
      <alignment vertical="center"/>
    </xf>
    <xf numFmtId="4" fontId="19" fillId="2" borderId="0" xfId="4" applyNumberFormat="1" applyFont="1" applyFill="1" applyAlignment="1">
      <alignment vertical="center"/>
    </xf>
    <xf numFmtId="0" fontId="7" fillId="2" borderId="0" xfId="1" applyFont="1" applyFill="1" applyAlignment="1">
      <alignment horizontal="right" vertical="center"/>
    </xf>
    <xf numFmtId="0" fontId="19" fillId="0" borderId="17" xfId="4" applyFont="1" applyBorder="1" applyAlignment="1">
      <alignment horizontal="center" vertical="center" wrapText="1"/>
    </xf>
    <xf numFmtId="0" fontId="19" fillId="0" borderId="6" xfId="4" applyFont="1" applyBorder="1" applyAlignment="1">
      <alignment horizontal="center" vertical="center" wrapText="1"/>
    </xf>
    <xf numFmtId="0" fontId="19" fillId="0" borderId="8" xfId="4" applyFont="1" applyBorder="1" applyAlignment="1">
      <alignment horizontal="center" vertical="center" wrapText="1"/>
    </xf>
    <xf numFmtId="49" fontId="19" fillId="0" borderId="10" xfId="4" applyNumberFormat="1" applyFont="1" applyBorder="1" applyAlignment="1">
      <alignment horizontal="center" vertical="center"/>
    </xf>
    <xf numFmtId="0" fontId="19" fillId="0" borderId="11" xfId="4" applyFont="1" applyBorder="1" applyAlignment="1">
      <alignment vertical="center" wrapText="1"/>
    </xf>
    <xf numFmtId="3" fontId="19" fillId="0" borderId="11" xfId="4" applyNumberFormat="1" applyFont="1" applyBorder="1" applyAlignment="1" applyProtection="1">
      <alignment vertical="center"/>
      <protection locked="0"/>
    </xf>
    <xf numFmtId="3" fontId="19" fillId="0" borderId="11" xfId="4" applyNumberFormat="1" applyFont="1" applyBorder="1" applyAlignment="1">
      <alignment vertical="center"/>
    </xf>
    <xf numFmtId="49" fontId="19" fillId="0" borderId="13" xfId="4" applyNumberFormat="1" applyFont="1" applyBorder="1" applyAlignment="1">
      <alignment horizontal="center" vertical="center"/>
    </xf>
    <xf numFmtId="0" fontId="19" fillId="0" borderId="14" xfId="4" applyFont="1" applyBorder="1" applyAlignment="1">
      <alignment vertical="center" wrapText="1"/>
    </xf>
    <xf numFmtId="3" fontId="19" fillId="0" borderId="14" xfId="4" applyNumberFormat="1" applyFont="1" applyBorder="1" applyAlignment="1" applyProtection="1">
      <alignment vertical="center"/>
      <protection locked="0"/>
    </xf>
    <xf numFmtId="0" fontId="19" fillId="0" borderId="25" xfId="1" applyFont="1" applyFill="1" applyBorder="1" applyAlignment="1">
      <alignment vertical="center" wrapText="1"/>
    </xf>
    <xf numFmtId="3" fontId="19" fillId="0" borderId="14" xfId="4" applyNumberFormat="1" applyFont="1" applyBorder="1" applyAlignment="1">
      <alignment vertical="center"/>
    </xf>
    <xf numFmtId="49" fontId="19" fillId="0" borderId="0" xfId="1" applyNumberFormat="1" applyFont="1" applyFill="1" applyAlignment="1">
      <alignment horizontal="center" vertical="center"/>
    </xf>
    <xf numFmtId="0" fontId="20" fillId="0" borderId="0" xfId="1" applyFont="1" applyFill="1" applyAlignment="1">
      <alignment vertical="center" wrapText="1"/>
    </xf>
    <xf numFmtId="49" fontId="19" fillId="0" borderId="0" xfId="1" applyNumberFormat="1" applyFont="1" applyFill="1" applyAlignment="1">
      <alignment horizontal="center" vertical="center" wrapText="1"/>
    </xf>
    <xf numFmtId="0" fontId="19" fillId="0" borderId="0" xfId="1" applyFont="1" applyFill="1" applyAlignment="1">
      <alignment vertical="center"/>
    </xf>
    <xf numFmtId="0" fontId="22" fillId="0" borderId="0" xfId="1" applyFont="1" applyFill="1" applyAlignment="1">
      <alignment horizontal="right" vertical="center"/>
    </xf>
    <xf numFmtId="0" fontId="22" fillId="0" borderId="0" xfId="1" applyFont="1" applyFill="1" applyAlignment="1">
      <alignment horizontal="left" vertical="center"/>
    </xf>
    <xf numFmtId="0" fontId="59" fillId="0" borderId="0" xfId="0" applyFont="1" applyFill="1" applyAlignment="1">
      <alignment vertical="center"/>
    </xf>
    <xf numFmtId="166" fontId="22" fillId="0" borderId="0" xfId="16" applyNumberFormat="1" applyFont="1" applyFill="1" applyAlignment="1">
      <alignment horizontal="right" vertical="center"/>
    </xf>
    <xf numFmtId="49" fontId="19" fillId="0" borderId="0" xfId="0" applyNumberFormat="1" applyFont="1" applyFill="1" applyAlignment="1" applyProtection="1">
      <alignment horizontal="left" vertical="center"/>
      <protection locked="0"/>
    </xf>
    <xf numFmtId="49" fontId="19" fillId="0" borderId="0" xfId="0" applyNumberFormat="1" applyFont="1" applyFill="1" applyAlignment="1">
      <alignment horizontal="left" vertical="center"/>
    </xf>
    <xf numFmtId="165" fontId="19" fillId="0" borderId="0" xfId="0" applyNumberFormat="1" applyFont="1" applyFill="1" applyAlignment="1" applyProtection="1">
      <alignment horizontal="left" vertical="center"/>
      <protection locked="0"/>
    </xf>
    <xf numFmtId="165" fontId="19" fillId="0" borderId="0" xfId="0" applyNumberFormat="1" applyFont="1" applyFill="1" applyAlignment="1">
      <alignment horizontal="left" vertical="center"/>
    </xf>
    <xf numFmtId="0" fontId="19" fillId="0" borderId="0" xfId="2" applyFont="1" applyFill="1" applyAlignment="1"/>
    <xf numFmtId="0" fontId="19" fillId="0" borderId="0" xfId="4" applyFont="1" applyFill="1" applyAlignment="1" applyProtection="1">
      <alignment vertical="center"/>
      <protection locked="0"/>
    </xf>
    <xf numFmtId="0" fontId="19" fillId="0" borderId="0" xfId="1" applyFont="1" applyFill="1" applyAlignment="1" applyProtection="1">
      <alignment vertical="center"/>
      <protection locked="0"/>
    </xf>
    <xf numFmtId="0" fontId="19" fillId="0" borderId="0" xfId="0" applyFont="1" applyFill="1" applyAlignment="1"/>
    <xf numFmtId="0" fontId="19" fillId="0" borderId="0" xfId="0" applyFont="1" applyFill="1" applyAlignment="1">
      <alignment vertical="center"/>
    </xf>
    <xf numFmtId="49" fontId="21" fillId="0" borderId="0" xfId="4" applyNumberFormat="1" applyFont="1" applyFill="1" applyAlignment="1">
      <alignment horizontal="center" vertical="center"/>
    </xf>
    <xf numFmtId="0" fontId="21" fillId="0" borderId="0" xfId="4" applyFont="1" applyFill="1" applyAlignment="1">
      <alignment vertical="center" wrapText="1"/>
    </xf>
    <xf numFmtId="4" fontId="21" fillId="0" borderId="0" xfId="4" applyNumberFormat="1" applyFont="1" applyFill="1" applyAlignment="1">
      <alignment vertical="center"/>
    </xf>
    <xf numFmtId="4" fontId="21" fillId="0" borderId="0" xfId="4" applyNumberFormat="1" applyFont="1" applyFill="1" applyAlignment="1">
      <alignment horizontal="right" vertical="center"/>
    </xf>
    <xf numFmtId="0" fontId="21" fillId="0" borderId="6" xfId="4" applyFont="1" applyFill="1" applyBorder="1" applyAlignment="1">
      <alignment horizontal="center" vertical="center" wrapText="1"/>
    </xf>
    <xf numFmtId="0" fontId="21" fillId="0" borderId="7" xfId="4" applyFont="1" applyFill="1" applyBorder="1" applyAlignment="1">
      <alignment horizontal="center" vertical="center" wrapText="1"/>
    </xf>
    <xf numFmtId="0" fontId="21" fillId="0" borderId="8" xfId="4" applyFont="1" applyFill="1" applyBorder="1" applyAlignment="1">
      <alignment horizontal="center" vertical="center" wrapText="1"/>
    </xf>
    <xf numFmtId="0" fontId="21" fillId="0" borderId="9" xfId="4" applyFont="1" applyFill="1" applyBorder="1" applyAlignment="1">
      <alignment horizontal="center" vertical="center" wrapText="1"/>
    </xf>
    <xf numFmtId="0" fontId="21" fillId="0" borderId="45" xfId="4" applyFont="1" applyFill="1" applyBorder="1" applyAlignment="1">
      <alignment horizontal="center" vertical="center" wrapText="1"/>
    </xf>
    <xf numFmtId="0" fontId="21" fillId="0" borderId="56" xfId="4" applyFont="1" applyFill="1" applyBorder="1" applyAlignment="1">
      <alignment horizontal="center" vertical="center" wrapText="1"/>
    </xf>
    <xf numFmtId="49" fontId="19" fillId="0" borderId="10" xfId="4" applyNumberFormat="1" applyFont="1" applyFill="1" applyBorder="1" applyAlignment="1">
      <alignment horizontal="center" vertical="center" wrapText="1"/>
    </xf>
    <xf numFmtId="0" fontId="19" fillId="0" borderId="30" xfId="4" applyFont="1" applyFill="1" applyBorder="1" applyAlignment="1">
      <alignment vertical="center" wrapText="1"/>
    </xf>
    <xf numFmtId="3" fontId="21" fillId="0" borderId="10" xfId="4" applyNumberFormat="1" applyFont="1" applyFill="1" applyBorder="1" applyAlignment="1" applyProtection="1">
      <alignment vertical="center"/>
      <protection locked="0"/>
    </xf>
    <xf numFmtId="3" fontId="21" fillId="0" borderId="11" xfId="4" applyNumberFormat="1" applyFont="1" applyFill="1" applyBorder="1" applyAlignment="1" applyProtection="1">
      <alignment vertical="center"/>
      <protection locked="0"/>
    </xf>
    <xf numFmtId="3" fontId="21" fillId="0" borderId="11" xfId="4" applyNumberFormat="1" applyFont="1" applyFill="1" applyBorder="1" applyAlignment="1">
      <alignment vertical="center"/>
    </xf>
    <xf numFmtId="3" fontId="21" fillId="0" borderId="12" xfId="4" applyNumberFormat="1" applyFont="1" applyFill="1" applyBorder="1" applyAlignment="1">
      <alignment vertical="center"/>
    </xf>
    <xf numFmtId="3" fontId="21" fillId="0" borderId="31" xfId="4" applyNumberFormat="1" applyFont="1" applyFill="1" applyBorder="1" applyAlignment="1" applyProtection="1">
      <alignment vertical="center"/>
      <protection locked="0"/>
    </xf>
    <xf numFmtId="3" fontId="21" fillId="0" borderId="30" xfId="4" applyNumberFormat="1" applyFont="1" applyFill="1" applyBorder="1" applyAlignment="1">
      <alignment vertical="center"/>
    </xf>
    <xf numFmtId="3" fontId="21" fillId="0" borderId="57" xfId="4" applyNumberFormat="1" applyFont="1" applyFill="1" applyBorder="1" applyAlignment="1">
      <alignment vertical="center"/>
    </xf>
    <xf numFmtId="3" fontId="21" fillId="0" borderId="14" xfId="4" applyNumberFormat="1" applyFont="1" applyFill="1" applyBorder="1" applyAlignment="1">
      <alignment vertical="center"/>
    </xf>
    <xf numFmtId="49" fontId="19" fillId="0" borderId="13" xfId="4" applyNumberFormat="1" applyFont="1" applyFill="1" applyBorder="1" applyAlignment="1">
      <alignment horizontal="center" vertical="center" wrapText="1"/>
    </xf>
    <xf numFmtId="0" fontId="19" fillId="0" borderId="25" xfId="4" applyFont="1" applyFill="1" applyBorder="1" applyAlignment="1">
      <alignment vertical="center" wrapText="1"/>
    </xf>
    <xf numFmtId="3" fontId="21" fillId="0" borderId="13" xfId="4" applyNumberFormat="1" applyFont="1" applyFill="1" applyBorder="1" applyAlignment="1" applyProtection="1">
      <alignment vertical="center"/>
      <protection locked="0"/>
    </xf>
    <xf numFmtId="3" fontId="21" fillId="0" borderId="14" xfId="4" applyNumberFormat="1" applyFont="1" applyFill="1" applyBorder="1" applyAlignment="1" applyProtection="1">
      <alignment vertical="center"/>
      <protection locked="0"/>
    </xf>
    <xf numFmtId="3" fontId="21" fillId="0" borderId="32" xfId="4" applyNumberFormat="1" applyFont="1" applyFill="1" applyBorder="1" applyAlignment="1" applyProtection="1">
      <alignment vertical="center"/>
      <protection locked="0"/>
    </xf>
    <xf numFmtId="3" fontId="21" fillId="0" borderId="25" xfId="4" applyNumberFormat="1" applyFont="1" applyFill="1" applyBorder="1" applyAlignment="1">
      <alignment vertical="center"/>
    </xf>
    <xf numFmtId="3" fontId="21" fillId="0" borderId="62" xfId="4" applyNumberFormat="1" applyFont="1" applyFill="1" applyBorder="1" applyAlignment="1">
      <alignment vertical="center"/>
    </xf>
    <xf numFmtId="49" fontId="20" fillId="0" borderId="16" xfId="4" applyNumberFormat="1" applyFont="1" applyFill="1" applyBorder="1" applyAlignment="1">
      <alignment horizontal="center" vertical="center" wrapText="1"/>
    </xf>
    <xf numFmtId="0" fontId="20" fillId="0" borderId="37" xfId="4" applyFont="1" applyFill="1" applyBorder="1" applyAlignment="1">
      <alignment vertical="center" wrapText="1"/>
    </xf>
    <xf numFmtId="3" fontId="61" fillId="0" borderId="16" xfId="4" applyNumberFormat="1" applyFont="1" applyFill="1" applyBorder="1" applyAlignment="1">
      <alignment vertical="center" wrapText="1"/>
    </xf>
    <xf numFmtId="3" fontId="61" fillId="0" borderId="17" xfId="4" applyNumberFormat="1" applyFont="1" applyFill="1" applyBorder="1" applyAlignment="1">
      <alignment vertical="center" wrapText="1"/>
    </xf>
    <xf numFmtId="3" fontId="61" fillId="0" borderId="18" xfId="4" applyNumberFormat="1" applyFont="1" applyFill="1" applyBorder="1" applyAlignment="1">
      <alignment vertical="center" wrapText="1"/>
    </xf>
    <xf numFmtId="3" fontId="61" fillId="0" borderId="52" xfId="4" applyNumberFormat="1" applyFont="1" applyFill="1" applyBorder="1" applyAlignment="1">
      <alignment vertical="center" wrapText="1"/>
    </xf>
    <xf numFmtId="3" fontId="61" fillId="0" borderId="37" xfId="4" applyNumberFormat="1" applyFont="1" applyFill="1" applyBorder="1" applyAlignment="1">
      <alignment vertical="center" wrapText="1"/>
    </xf>
    <xf numFmtId="3" fontId="21" fillId="0" borderId="17" xfId="4" applyNumberFormat="1" applyFont="1" applyFill="1" applyBorder="1" applyAlignment="1">
      <alignment vertical="center" wrapText="1"/>
    </xf>
    <xf numFmtId="3" fontId="21" fillId="0" borderId="17" xfId="4" applyNumberFormat="1" applyFont="1" applyFill="1" applyBorder="1" applyAlignment="1">
      <alignment vertical="center"/>
    </xf>
    <xf numFmtId="3" fontId="21" fillId="0" borderId="18" xfId="4" applyNumberFormat="1" applyFont="1" applyFill="1" applyBorder="1" applyAlignment="1">
      <alignment vertical="center"/>
    </xf>
    <xf numFmtId="3" fontId="21" fillId="0" borderId="38" xfId="4" applyNumberFormat="1" applyFont="1" applyFill="1" applyBorder="1" applyAlignment="1">
      <alignment vertical="center"/>
    </xf>
    <xf numFmtId="3" fontId="21" fillId="0" borderId="37" xfId="4" applyNumberFormat="1" applyFont="1" applyFill="1" applyBorder="1" applyAlignment="1">
      <alignment vertical="center"/>
    </xf>
    <xf numFmtId="0" fontId="10" fillId="0" borderId="14" xfId="0" applyFont="1" applyFill="1" applyBorder="1" applyAlignment="1">
      <alignment horizontal="center" vertical="center" wrapText="1"/>
    </xf>
    <xf numFmtId="0" fontId="12" fillId="0" borderId="4" xfId="1" applyFont="1" applyBorder="1" applyAlignment="1">
      <alignment horizontal="center" vertical="center" wrapText="1"/>
    </xf>
    <xf numFmtId="0" fontId="12" fillId="0" borderId="14" xfId="1" applyFont="1" applyBorder="1" applyAlignment="1">
      <alignment horizontal="center" vertical="center" wrapText="1"/>
    </xf>
    <xf numFmtId="0" fontId="20" fillId="0" borderId="14" xfId="2" applyFont="1" applyBorder="1" applyAlignment="1">
      <alignment horizontal="center" vertical="center" wrapText="1"/>
    </xf>
    <xf numFmtId="3" fontId="20" fillId="0" borderId="14" xfId="2" applyNumberFormat="1" applyFont="1" applyBorder="1" applyAlignment="1">
      <alignment horizontal="center" vertical="center" wrapText="1"/>
    </xf>
    <xf numFmtId="49" fontId="20" fillId="0" borderId="14" xfId="2" applyNumberFormat="1" applyFont="1" applyBorder="1" applyAlignment="1">
      <alignment horizontal="center" vertical="center" wrapText="1"/>
    </xf>
    <xf numFmtId="0" fontId="15" fillId="0" borderId="80" xfId="0" applyFont="1" applyBorder="1" applyAlignment="1">
      <alignment horizontal="center" vertical="center" wrapText="1"/>
    </xf>
    <xf numFmtId="0" fontId="12" fillId="2" borderId="0" xfId="0" applyFont="1" applyFill="1" applyAlignment="1"/>
    <xf numFmtId="0" fontId="43" fillId="3" borderId="14" xfId="0" applyFont="1" applyFill="1" applyBorder="1" applyAlignment="1">
      <alignment horizontal="center" vertical="center" wrapText="1"/>
    </xf>
    <xf numFmtId="0" fontId="17" fillId="0" borderId="17" xfId="4" applyFont="1" applyBorder="1" applyAlignment="1">
      <alignment horizontal="center" vertical="center" wrapText="1"/>
    </xf>
    <xf numFmtId="0" fontId="12" fillId="0" borderId="14" xfId="4" applyFont="1" applyBorder="1" applyAlignment="1">
      <alignment horizontal="center" vertical="center" wrapText="1"/>
    </xf>
    <xf numFmtId="0" fontId="12" fillId="0" borderId="35" xfId="4" applyFont="1" applyBorder="1" applyAlignment="1">
      <alignment horizontal="center" vertical="center" wrapText="1"/>
    </xf>
    <xf numFmtId="49" fontId="17" fillId="2" borderId="0" xfId="1" applyNumberFormat="1" applyFont="1" applyFill="1" applyAlignment="1">
      <alignment horizontal="center" vertical="center"/>
    </xf>
    <xf numFmtId="0" fontId="18" fillId="2" borderId="0" xfId="1" applyFont="1" applyFill="1" applyAlignment="1">
      <alignment vertical="center" wrapText="1"/>
    </xf>
    <xf numFmtId="0" fontId="17" fillId="2" borderId="0" xfId="1" applyFont="1" applyFill="1" applyAlignment="1">
      <alignment vertical="center"/>
    </xf>
    <xf numFmtId="0" fontId="12" fillId="2" borderId="0" xfId="1" applyFont="1" applyFill="1" applyAlignment="1">
      <alignment horizontal="left" vertical="center"/>
    </xf>
    <xf numFmtId="0" fontId="12" fillId="2" borderId="0" xfId="1" applyFont="1" applyFill="1" applyAlignment="1">
      <alignment vertical="center"/>
    </xf>
    <xf numFmtId="0" fontId="12" fillId="0" borderId="0" xfId="1" applyFont="1" applyAlignment="1">
      <alignment vertical="center"/>
    </xf>
    <xf numFmtId="0" fontId="12" fillId="0" borderId="0" xfId="1" applyFont="1" applyAlignment="1" applyProtection="1">
      <alignment vertical="center"/>
      <protection locked="0"/>
    </xf>
    <xf numFmtId="0" fontId="12" fillId="2" borderId="0" xfId="0" applyFont="1" applyFill="1" applyAlignment="1">
      <alignment horizontal="left" vertical="center"/>
    </xf>
    <xf numFmtId="0" fontId="20" fillId="0" borderId="14" xfId="2" applyFont="1" applyBorder="1" applyAlignment="1">
      <alignment vertical="center" wrapText="1"/>
    </xf>
    <xf numFmtId="3" fontId="20" fillId="0" borderId="14" xfId="2" applyNumberFormat="1" applyFont="1" applyBorder="1" applyAlignment="1">
      <alignment vertical="center"/>
    </xf>
    <xf numFmtId="49" fontId="19" fillId="0" borderId="14" xfId="2" applyNumberFormat="1" applyFont="1" applyBorder="1" applyAlignment="1">
      <alignment horizontal="center" vertical="center" wrapText="1"/>
    </xf>
    <xf numFmtId="0" fontId="19" fillId="0" borderId="14" xfId="2" applyFont="1" applyBorder="1" applyAlignment="1">
      <alignment vertical="center" wrapText="1"/>
    </xf>
    <xf numFmtId="49" fontId="19" fillId="0" borderId="14" xfId="2" applyNumberFormat="1" applyFont="1" applyBorder="1" applyAlignment="1">
      <alignment horizontal="center" vertical="center"/>
    </xf>
    <xf numFmtId="49" fontId="12" fillId="0" borderId="14" xfId="2" applyNumberFormat="1" applyFont="1" applyBorder="1" applyAlignment="1">
      <alignment horizontal="center" vertical="center" wrapText="1"/>
    </xf>
    <xf numFmtId="0" fontId="12" fillId="0" borderId="14" xfId="2" applyFont="1" applyBorder="1" applyAlignment="1">
      <alignment vertical="center" wrapText="1"/>
    </xf>
    <xf numFmtId="49" fontId="15" fillId="0" borderId="14" xfId="2" applyNumberFormat="1" applyFont="1" applyBorder="1" applyAlignment="1">
      <alignment horizontal="center" vertical="center" wrapText="1"/>
    </xf>
    <xf numFmtId="49" fontId="15" fillId="0" borderId="14" xfId="2" applyNumberFormat="1" applyFont="1" applyBorder="1" applyAlignment="1">
      <alignment horizontal="center" vertical="center"/>
    </xf>
    <xf numFmtId="0" fontId="15" fillId="0" borderId="14" xfId="2" applyFont="1" applyBorder="1" applyAlignment="1">
      <alignment vertical="center" wrapText="1"/>
    </xf>
    <xf numFmtId="49" fontId="19" fillId="0" borderId="14" xfId="1" applyNumberFormat="1" applyFont="1" applyBorder="1" applyAlignment="1">
      <alignment horizontal="center" vertical="center"/>
    </xf>
    <xf numFmtId="0" fontId="12" fillId="2" borderId="0" xfId="1" applyFont="1" applyFill="1" applyAlignment="1" applyProtection="1">
      <alignment vertical="center"/>
      <protection locked="0"/>
    </xf>
    <xf numFmtId="3" fontId="20" fillId="0" borderId="14" xfId="2" applyNumberFormat="1" applyFont="1" applyBorder="1" applyAlignment="1">
      <alignment horizontal="center" vertical="center"/>
    </xf>
    <xf numFmtId="3" fontId="20" fillId="0" borderId="14" xfId="1" applyNumberFormat="1" applyFont="1" applyBorder="1" applyAlignment="1">
      <alignment horizontal="right" vertical="center"/>
    </xf>
    <xf numFmtId="0" fontId="19" fillId="0" borderId="14" xfId="2" applyFont="1" applyBorder="1" applyAlignment="1">
      <alignment horizontal="center" vertical="center"/>
    </xf>
    <xf numFmtId="49" fontId="12" fillId="0" borderId="0" xfId="1" applyNumberFormat="1" applyFont="1" applyAlignment="1" applyProtection="1">
      <alignment horizontal="center" vertical="center"/>
      <protection locked="0"/>
    </xf>
    <xf numFmtId="0" fontId="10" fillId="0" borderId="0" xfId="1" applyFont="1" applyAlignment="1" applyProtection="1">
      <alignment vertical="center"/>
      <protection locked="0"/>
    </xf>
    <xf numFmtId="0" fontId="19" fillId="0" borderId="0" xfId="1" applyFont="1" applyAlignment="1">
      <alignment vertical="center" wrapText="1"/>
    </xf>
    <xf numFmtId="0" fontId="20" fillId="0" borderId="0" xfId="1" applyFont="1" applyAlignment="1">
      <alignment vertical="center" wrapText="1"/>
    </xf>
    <xf numFmtId="0" fontId="19" fillId="0" borderId="0" xfId="1" applyFont="1" applyAlignment="1">
      <alignment horizontal="center" vertical="center"/>
    </xf>
    <xf numFmtId="3" fontId="21" fillId="0" borderId="0" xfId="1" applyNumberFormat="1" applyFont="1" applyAlignment="1">
      <alignment vertical="center" wrapText="1"/>
    </xf>
    <xf numFmtId="0" fontId="19" fillId="0" borderId="0" xfId="1" applyFont="1" applyAlignment="1">
      <alignment vertical="center"/>
    </xf>
    <xf numFmtId="49" fontId="19" fillId="0" borderId="0" xfId="1" applyNumberFormat="1" applyFont="1" applyAlignment="1">
      <alignment horizontal="center" vertical="center"/>
    </xf>
    <xf numFmtId="3" fontId="22" fillId="0" borderId="0" xfId="1" applyNumberFormat="1" applyFont="1" applyAlignment="1">
      <alignment horizontal="right" vertical="center"/>
    </xf>
    <xf numFmtId="3" fontId="22" fillId="0" borderId="0" xfId="1" applyNumberFormat="1" applyFont="1" applyAlignment="1">
      <alignment horizontal="left" vertical="center"/>
    </xf>
    <xf numFmtId="0" fontId="7" fillId="0" borderId="0" xfId="1" applyFont="1" applyAlignment="1">
      <alignment vertical="center"/>
    </xf>
    <xf numFmtId="0" fontId="19" fillId="0" borderId="0" xfId="2" applyFont="1" applyAlignment="1">
      <alignment vertical="center"/>
    </xf>
    <xf numFmtId="49" fontId="19" fillId="0" borderId="0" xfId="2" applyNumberFormat="1" applyFont="1" applyAlignment="1">
      <alignment horizontal="left" vertical="center"/>
    </xf>
    <xf numFmtId="0" fontId="23" fillId="0" borderId="0" xfId="2" applyFont="1" applyAlignment="1">
      <alignment vertical="center"/>
    </xf>
    <xf numFmtId="165" fontId="19" fillId="0" borderId="0" xfId="2" applyNumberFormat="1" applyFont="1" applyAlignment="1">
      <alignment horizontal="left" vertical="center"/>
    </xf>
    <xf numFmtId="1" fontId="19" fillId="0" borderId="0" xfId="2" applyNumberFormat="1" applyFont="1" applyAlignment="1">
      <alignment horizontal="left" vertical="center"/>
    </xf>
    <xf numFmtId="0" fontId="24" fillId="0" borderId="0" xfId="2" applyFont="1" applyAlignment="1">
      <alignment vertical="center"/>
    </xf>
    <xf numFmtId="0" fontId="25" fillId="0" borderId="0" xfId="2" applyFont="1" applyAlignment="1">
      <alignment vertical="center"/>
    </xf>
    <xf numFmtId="0" fontId="24" fillId="0" borderId="0" xfId="2" applyFont="1" applyAlignment="1">
      <alignment horizontal="left" vertical="center"/>
    </xf>
    <xf numFmtId="3" fontId="24" fillId="0" borderId="0" xfId="2" applyNumberFormat="1" applyFont="1" applyAlignment="1">
      <alignment horizontal="left" vertical="center"/>
    </xf>
    <xf numFmtId="0" fontId="26" fillId="0" borderId="0" xfId="2" applyFont="1" applyAlignment="1">
      <alignment horizontal="center" vertical="center"/>
    </xf>
    <xf numFmtId="0" fontId="27" fillId="0" borderId="0" xfId="2" applyFont="1" applyAlignment="1">
      <alignment horizontal="center" vertical="center"/>
    </xf>
    <xf numFmtId="0" fontId="30" fillId="0" borderId="0" xfId="1" applyFont="1" applyAlignment="1">
      <alignment vertical="center"/>
    </xf>
    <xf numFmtId="0" fontId="20" fillId="0" borderId="14" xfId="1" applyFont="1" applyBorder="1" applyAlignment="1">
      <alignment vertical="center" wrapText="1"/>
    </xf>
    <xf numFmtId="0" fontId="20" fillId="0" borderId="14" xfId="1" applyFont="1" applyBorder="1" applyAlignment="1">
      <alignment horizontal="center" vertical="center"/>
    </xf>
    <xf numFmtId="3" fontId="31" fillId="0" borderId="14" xfId="2" applyNumberFormat="1" applyFont="1" applyBorder="1" applyAlignment="1">
      <alignment vertical="center"/>
    </xf>
    <xf numFmtId="0" fontId="19" fillId="0" borderId="14" xfId="1" applyFont="1" applyBorder="1" applyAlignment="1">
      <alignment horizontal="center" vertical="center"/>
    </xf>
    <xf numFmtId="49" fontId="19" fillId="0" borderId="14" xfId="1" applyNumberFormat="1" applyFont="1" applyBorder="1" applyAlignment="1">
      <alignment vertical="center" wrapText="1"/>
    </xf>
    <xf numFmtId="0" fontId="19" fillId="0" borderId="25" xfId="1" applyFont="1" applyBorder="1" applyAlignment="1">
      <alignment horizontal="center" vertical="center"/>
    </xf>
    <xf numFmtId="0" fontId="20" fillId="0" borderId="25" xfId="1" applyFont="1" applyBorder="1" applyAlignment="1">
      <alignment horizontal="center" vertical="center"/>
    </xf>
    <xf numFmtId="0" fontId="19" fillId="0" borderId="14" xfId="1" applyFont="1" applyBorder="1" applyAlignment="1">
      <alignment horizontal="left" vertical="center" wrapText="1"/>
    </xf>
    <xf numFmtId="0" fontId="30" fillId="0" borderId="0" xfId="1" applyFont="1" applyAlignment="1">
      <alignment vertical="center" wrapText="1"/>
    </xf>
    <xf numFmtId="3" fontId="32" fillId="0" borderId="0" xfId="1" applyNumberFormat="1" applyFont="1" applyAlignment="1">
      <alignment vertical="center"/>
    </xf>
    <xf numFmtId="3" fontId="21" fillId="0" borderId="0" xfId="1" applyNumberFormat="1" applyFont="1" applyAlignment="1">
      <alignment vertical="center"/>
    </xf>
    <xf numFmtId="0" fontId="19" fillId="0" borderId="0" xfId="2" applyFont="1" applyAlignment="1"/>
    <xf numFmtId="0" fontId="18" fillId="0" borderId="0" xfId="1" applyFont="1" applyAlignment="1">
      <alignment vertical="center" wrapText="1"/>
    </xf>
    <xf numFmtId="0" fontId="17" fillId="0" borderId="0" xfId="1" applyFont="1" applyAlignment="1">
      <alignment horizontal="center" vertical="center" wrapText="1"/>
    </xf>
    <xf numFmtId="0" fontId="11" fillId="0" borderId="0" xfId="1" applyFont="1" applyAlignment="1">
      <alignment horizontal="right" vertical="center" wrapText="1"/>
    </xf>
    <xf numFmtId="0" fontId="11" fillId="0" borderId="0" xfId="1" applyFont="1" applyAlignment="1">
      <alignment horizontal="left" vertical="center" wrapText="1"/>
    </xf>
    <xf numFmtId="0" fontId="10" fillId="0" borderId="0" xfId="1" applyFont="1" applyAlignment="1">
      <alignment vertical="center" wrapText="1"/>
    </xf>
    <xf numFmtId="0" fontId="10" fillId="0" borderId="0" xfId="0" applyFont="1" applyAlignment="1">
      <alignment vertical="center"/>
    </xf>
    <xf numFmtId="49" fontId="12" fillId="0" borderId="1" xfId="0" applyNumberFormat="1" applyFont="1" applyBorder="1" applyAlignment="1" applyProtection="1">
      <alignment vertical="center"/>
      <protection locked="0"/>
    </xf>
    <xf numFmtId="49" fontId="12" fillId="0" borderId="0" xfId="0" applyNumberFormat="1" applyFont="1" applyAlignment="1">
      <alignment horizontal="left" vertical="center"/>
    </xf>
    <xf numFmtId="165" fontId="12" fillId="0" borderId="0" xfId="0" applyNumberFormat="1" applyFont="1" applyAlignment="1">
      <alignment horizontal="left" vertical="center"/>
    </xf>
    <xf numFmtId="1" fontId="12" fillId="0" borderId="0" xfId="0" applyNumberFormat="1" applyFont="1" applyAlignment="1">
      <alignment horizontal="left" vertical="center"/>
    </xf>
    <xf numFmtId="0" fontId="17" fillId="0" borderId="0" xfId="2" applyFont="1" applyAlignment="1">
      <alignment vertical="center"/>
    </xf>
    <xf numFmtId="165" fontId="17" fillId="0" borderId="0" xfId="0" applyNumberFormat="1" applyFont="1" applyAlignment="1">
      <alignment horizontal="left" vertical="center"/>
    </xf>
    <xf numFmtId="0" fontId="9" fillId="0" borderId="0" xfId="1" applyFont="1" applyAlignment="1">
      <alignment vertical="center" wrapText="1"/>
    </xf>
    <xf numFmtId="0" fontId="15" fillId="0" borderId="14" xfId="1" applyFont="1" applyBorder="1" applyAlignment="1">
      <alignment horizontal="center" vertical="center" wrapText="1"/>
    </xf>
    <xf numFmtId="0" fontId="15" fillId="0" borderId="14" xfId="1" applyFont="1" applyBorder="1" applyAlignment="1">
      <alignment vertical="center" wrapText="1"/>
    </xf>
    <xf numFmtId="3" fontId="12" fillId="0" borderId="14" xfId="1" applyNumberFormat="1" applyFont="1" applyBorder="1" applyAlignment="1">
      <alignment vertical="center" wrapText="1"/>
    </xf>
    <xf numFmtId="0" fontId="10" fillId="0" borderId="0" xfId="1" applyFont="1" applyAlignment="1" applyProtection="1">
      <alignment vertical="center" wrapText="1"/>
      <protection locked="0"/>
    </xf>
    <xf numFmtId="3" fontId="12" fillId="0" borderId="14" xfId="1" applyNumberFormat="1" applyFont="1" applyBorder="1" applyAlignment="1" applyProtection="1">
      <alignment vertical="center" wrapText="1"/>
      <protection locked="0"/>
    </xf>
    <xf numFmtId="3" fontId="12" fillId="0" borderId="14" xfId="1" applyNumberFormat="1" applyFont="1" applyBorder="1" applyAlignment="1" applyProtection="1">
      <alignment vertical="center"/>
      <protection locked="0"/>
    </xf>
    <xf numFmtId="3" fontId="12" fillId="0" borderId="14" xfId="1" applyNumberFormat="1" applyFont="1" applyBorder="1" applyAlignment="1">
      <alignment vertical="center"/>
    </xf>
    <xf numFmtId="0" fontId="17" fillId="0" borderId="0" xfId="1" applyFont="1" applyAlignment="1">
      <alignment vertical="center"/>
    </xf>
    <xf numFmtId="0" fontId="10" fillId="0" borderId="0" xfId="0" applyFont="1" applyAlignment="1"/>
    <xf numFmtId="0" fontId="10" fillId="0" borderId="0" xfId="2" applyFont="1" applyAlignment="1"/>
    <xf numFmtId="0" fontId="0" fillId="0" borderId="0" xfId="0" applyAlignment="1">
      <alignment vertical="center"/>
    </xf>
    <xf numFmtId="0" fontId="12" fillId="0" borderId="0" xfId="0" applyFont="1" applyAlignment="1"/>
    <xf numFmtId="49" fontId="12" fillId="2" borderId="1" xfId="0" applyNumberFormat="1" applyFont="1" applyFill="1" applyBorder="1" applyAlignment="1" applyProtection="1">
      <alignment horizontal="left" vertical="center"/>
      <protection locked="0"/>
    </xf>
    <xf numFmtId="0" fontId="12" fillId="2" borderId="0" xfId="0" applyFont="1" applyFill="1" applyAlignment="1"/>
    <xf numFmtId="49" fontId="12" fillId="2" borderId="2" xfId="0" applyNumberFormat="1" applyFont="1" applyFill="1" applyBorder="1" applyAlignment="1" applyProtection="1">
      <alignment horizontal="left" vertical="center"/>
      <protection locked="0"/>
    </xf>
    <xf numFmtId="165" fontId="12" fillId="2" borderId="2" xfId="0" applyNumberFormat="1" applyFont="1" applyFill="1" applyBorder="1" applyAlignment="1" applyProtection="1">
      <alignment horizontal="left" vertical="center"/>
      <protection locked="0"/>
    </xf>
    <xf numFmtId="0" fontId="12" fillId="0" borderId="35" xfId="4" applyFont="1" applyBorder="1" applyAlignment="1">
      <alignment horizontal="center" vertical="center" wrapText="1"/>
    </xf>
    <xf numFmtId="0" fontId="43" fillId="0" borderId="0" xfId="0" applyFont="1" applyAlignment="1">
      <alignment vertical="center"/>
    </xf>
    <xf numFmtId="49" fontId="19" fillId="2" borderId="0" xfId="1" applyNumberFormat="1" applyFont="1" applyFill="1" applyAlignment="1">
      <alignment horizontal="center" vertical="center"/>
    </xf>
    <xf numFmtId="0" fontId="19" fillId="2" borderId="0" xfId="1" applyFont="1" applyFill="1" applyAlignment="1">
      <alignment horizontal="left" vertical="center" wrapText="1"/>
    </xf>
    <xf numFmtId="0" fontId="19" fillId="2" borderId="0" xfId="1" applyFont="1" applyFill="1" applyAlignment="1">
      <alignment horizontal="right" vertical="center"/>
    </xf>
    <xf numFmtId="0" fontId="19" fillId="2" borderId="0" xfId="1" applyFont="1" applyFill="1" applyAlignment="1">
      <alignment horizontal="left" vertical="center"/>
    </xf>
    <xf numFmtId="0" fontId="19" fillId="2" borderId="0" xfId="2" applyFont="1" applyFill="1" applyAlignment="1">
      <alignment vertical="center"/>
    </xf>
    <xf numFmtId="0" fontId="19" fillId="0" borderId="0" xfId="0" applyFont="1" applyAlignment="1">
      <alignment vertical="center"/>
    </xf>
    <xf numFmtId="0" fontId="43" fillId="0" borderId="1" xfId="0" applyFont="1" applyBorder="1" applyAlignment="1">
      <alignment horizontal="right" vertical="center"/>
    </xf>
    <xf numFmtId="0" fontId="43" fillId="3" borderId="0" xfId="0" applyFont="1" applyFill="1" applyAlignment="1">
      <alignment vertical="center"/>
    </xf>
    <xf numFmtId="0" fontId="44" fillId="3" borderId="14" xfId="0" applyFont="1" applyFill="1" applyBorder="1" applyAlignment="1">
      <alignment horizontal="center" vertical="center"/>
    </xf>
    <xf numFmtId="0" fontId="44" fillId="3" borderId="0" xfId="0" applyFont="1" applyFill="1" applyAlignment="1">
      <alignment vertical="center"/>
    </xf>
    <xf numFmtId="0" fontId="43" fillId="0" borderId="14" xfId="0" applyFont="1" applyBorder="1" applyAlignment="1">
      <alignment horizontal="center" vertical="center"/>
    </xf>
    <xf numFmtId="0" fontId="43" fillId="0" borderId="0" xfId="0" applyFont="1" applyAlignment="1">
      <alignment vertical="center" wrapText="1"/>
    </xf>
    <xf numFmtId="49" fontId="43" fillId="0" borderId="0" xfId="0" applyNumberFormat="1" applyFont="1" applyAlignment="1">
      <alignment horizontal="center" vertical="center"/>
    </xf>
    <xf numFmtId="0" fontId="12" fillId="0" borderId="0" xfId="0" applyFont="1" applyAlignment="1"/>
    <xf numFmtId="0" fontId="52" fillId="2" borderId="0" xfId="0" applyFont="1" applyFill="1" applyAlignment="1"/>
    <xf numFmtId="49" fontId="12" fillId="0" borderId="0" xfId="1" applyNumberFormat="1" applyFont="1" applyAlignment="1">
      <alignment horizontal="center" vertical="center"/>
    </xf>
    <xf numFmtId="0" fontId="15" fillId="0" borderId="0" xfId="1" applyFont="1" applyAlignment="1">
      <alignment vertical="center" wrapText="1"/>
    </xf>
    <xf numFmtId="0" fontId="11" fillId="0" borderId="0" xfId="1" applyFont="1" applyAlignment="1">
      <alignment horizontal="left" vertical="center"/>
    </xf>
    <xf numFmtId="0" fontId="11" fillId="0" borderId="0" xfId="1" applyFont="1" applyAlignment="1">
      <alignment horizontal="right" vertical="center"/>
    </xf>
    <xf numFmtId="49" fontId="12" fillId="0" borderId="0" xfId="0" applyNumberFormat="1" applyFont="1" applyAlignment="1">
      <alignment vertical="center"/>
    </xf>
    <xf numFmtId="0" fontId="12" fillId="0" borderId="0" xfId="0" applyFont="1" applyAlignment="1">
      <alignment vertical="center"/>
    </xf>
    <xf numFmtId="0" fontId="9" fillId="0" borderId="0" xfId="1" applyFont="1" applyAlignment="1">
      <alignment horizontal="center" vertical="center"/>
    </xf>
    <xf numFmtId="0" fontId="9" fillId="6" borderId="0" xfId="1" applyFont="1" applyFill="1" applyAlignment="1">
      <alignment horizontal="center" vertical="center"/>
    </xf>
    <xf numFmtId="49" fontId="10" fillId="0" borderId="0" xfId="1" applyNumberFormat="1" applyFont="1" applyFill="1" applyAlignment="1">
      <alignment vertical="center"/>
    </xf>
    <xf numFmtId="0" fontId="10" fillId="6" borderId="0" xfId="1" applyFont="1" applyFill="1" applyAlignment="1">
      <alignment vertical="center"/>
    </xf>
    <xf numFmtId="0" fontId="12" fillId="0" borderId="0" xfId="1" applyFont="1" applyAlignment="1">
      <alignment horizontal="right" vertical="center"/>
    </xf>
    <xf numFmtId="49" fontId="10" fillId="0" borderId="0" xfId="1" applyNumberFormat="1" applyFont="1" applyAlignment="1">
      <alignment vertical="center"/>
    </xf>
    <xf numFmtId="170" fontId="10" fillId="0" borderId="0" xfId="1" applyNumberFormat="1" applyFont="1" applyAlignment="1">
      <alignment vertical="center"/>
    </xf>
    <xf numFmtId="49" fontId="12" fillId="0" borderId="0" xfId="0" applyNumberFormat="1" applyFont="1" applyAlignment="1"/>
    <xf numFmtId="0" fontId="9" fillId="0" borderId="0" xfId="1" applyFont="1" applyAlignment="1">
      <alignment vertical="center"/>
    </xf>
    <xf numFmtId="49" fontId="12" fillId="0" borderId="0" xfId="1" applyNumberFormat="1" applyFont="1" applyFill="1" applyAlignment="1">
      <alignment horizontal="center" vertical="center"/>
    </xf>
    <xf numFmtId="0" fontId="15" fillId="0" borderId="0" xfId="1" applyFont="1" applyFill="1" applyAlignment="1">
      <alignment vertical="center" wrapText="1"/>
    </xf>
    <xf numFmtId="49" fontId="12" fillId="0" borderId="0" xfId="1" applyNumberFormat="1" applyFont="1" applyFill="1" applyAlignment="1">
      <alignment horizontal="center" vertical="center" wrapText="1"/>
    </xf>
    <xf numFmtId="0" fontId="12" fillId="0" borderId="0" xfId="1" applyFont="1" applyFill="1" applyAlignment="1">
      <alignment vertical="center"/>
    </xf>
    <xf numFmtId="0" fontId="13" fillId="0" borderId="0" xfId="0" applyFont="1" applyFill="1" applyAlignment="1">
      <alignment vertical="center"/>
    </xf>
    <xf numFmtId="0" fontId="11" fillId="0" borderId="0" xfId="1" applyFont="1" applyFill="1" applyAlignment="1">
      <alignment horizontal="right" vertical="center"/>
    </xf>
    <xf numFmtId="0" fontId="11" fillId="0" borderId="0" xfId="1" applyFont="1" applyFill="1" applyAlignment="1">
      <alignment horizontal="left" vertical="center"/>
    </xf>
    <xf numFmtId="49" fontId="12" fillId="0" borderId="0" xfId="0" applyNumberFormat="1" applyFont="1" applyFill="1" applyAlignment="1" applyProtection="1">
      <alignment horizontal="left" vertical="center"/>
      <protection locked="0"/>
    </xf>
    <xf numFmtId="49" fontId="12" fillId="0" borderId="0" xfId="0" applyNumberFormat="1" applyFont="1" applyFill="1" applyAlignment="1">
      <alignment horizontal="left" vertical="center"/>
    </xf>
    <xf numFmtId="165" fontId="12" fillId="0" borderId="0" xfId="0" applyNumberFormat="1" applyFont="1" applyFill="1" applyAlignment="1" applyProtection="1">
      <alignment horizontal="left" vertical="center"/>
      <protection locked="0"/>
    </xf>
    <xf numFmtId="165" fontId="12" fillId="0" borderId="0" xfId="0" applyNumberFormat="1" applyFont="1" applyFill="1" applyAlignment="1">
      <alignment horizontal="left" vertical="center"/>
    </xf>
    <xf numFmtId="0" fontId="12" fillId="0" borderId="0" xfId="2" applyFont="1" applyFill="1" applyAlignment="1"/>
    <xf numFmtId="0" fontId="12" fillId="0" borderId="0" xfId="4" applyFont="1" applyFill="1" applyAlignment="1" applyProtection="1">
      <alignment vertical="center"/>
      <protection locked="0"/>
    </xf>
    <xf numFmtId="0" fontId="12" fillId="0" borderId="0" xfId="1" applyFont="1" applyFill="1" applyAlignment="1" applyProtection="1">
      <alignment vertical="center"/>
      <protection locked="0"/>
    </xf>
    <xf numFmtId="0" fontId="12" fillId="0" borderId="0" xfId="0" applyFont="1" applyFill="1" applyAlignment="1"/>
    <xf numFmtId="0" fontId="12" fillId="0" borderId="0" xfId="0" applyFont="1" applyFill="1" applyAlignment="1">
      <alignment vertical="center"/>
    </xf>
    <xf numFmtId="49" fontId="17" fillId="0" borderId="0" xfId="4" applyNumberFormat="1" applyFont="1" applyFill="1" applyAlignment="1">
      <alignment horizontal="center" vertical="center"/>
    </xf>
    <xf numFmtId="0" fontId="17" fillId="0" borderId="0" xfId="4" applyFont="1" applyFill="1" applyAlignment="1">
      <alignment vertical="center" wrapText="1"/>
    </xf>
    <xf numFmtId="4" fontId="17" fillId="0" borderId="0" xfId="4" applyNumberFormat="1" applyFont="1" applyFill="1" applyAlignment="1">
      <alignment vertical="center"/>
    </xf>
    <xf numFmtId="4" fontId="17" fillId="0" borderId="0" xfId="4" applyNumberFormat="1" applyFont="1" applyFill="1" applyAlignment="1">
      <alignment horizontal="right" vertical="center"/>
    </xf>
    <xf numFmtId="0" fontId="17" fillId="0" borderId="43" xfId="4" applyFont="1" applyFill="1" applyBorder="1" applyAlignment="1">
      <alignment horizontal="center" vertical="center" wrapText="1"/>
    </xf>
    <xf numFmtId="0" fontId="17" fillId="0" borderId="6" xfId="4" applyFont="1" applyFill="1" applyBorder="1" applyAlignment="1">
      <alignment horizontal="center" vertical="center" wrapText="1"/>
    </xf>
    <xf numFmtId="0" fontId="17" fillId="0" borderId="8" xfId="4" applyFont="1" applyFill="1" applyBorder="1" applyAlignment="1">
      <alignment horizontal="center" vertical="center" wrapText="1"/>
    </xf>
    <xf numFmtId="0" fontId="17" fillId="0" borderId="7" xfId="4" applyFont="1" applyFill="1" applyBorder="1" applyAlignment="1">
      <alignment horizontal="center" vertical="center" wrapText="1"/>
    </xf>
    <xf numFmtId="0" fontId="17" fillId="0" borderId="9" xfId="4" applyFont="1" applyFill="1" applyBorder="1" applyAlignment="1">
      <alignment horizontal="center" vertical="center" wrapText="1"/>
    </xf>
    <xf numFmtId="0" fontId="17" fillId="0" borderId="45" xfId="4" applyFont="1" applyFill="1" applyBorder="1" applyAlignment="1">
      <alignment horizontal="center" vertical="center" wrapText="1"/>
    </xf>
    <xf numFmtId="0" fontId="17" fillId="0" borderId="56" xfId="4" applyFont="1" applyFill="1" applyBorder="1" applyAlignment="1">
      <alignment horizontal="center" vertical="center" wrapText="1"/>
    </xf>
    <xf numFmtId="49" fontId="12" fillId="0" borderId="10" xfId="4" applyNumberFormat="1" applyFont="1" applyFill="1" applyBorder="1" applyAlignment="1">
      <alignment horizontal="center" vertical="center"/>
    </xf>
    <xf numFmtId="0" fontId="12" fillId="0" borderId="11" xfId="4" applyFont="1" applyFill="1" applyBorder="1" applyAlignment="1">
      <alignment vertical="center" wrapText="1"/>
    </xf>
    <xf numFmtId="3" fontId="12" fillId="0" borderId="10" xfId="4" applyNumberFormat="1" applyFont="1" applyFill="1" applyBorder="1" applyAlignment="1" applyProtection="1">
      <alignment vertical="center"/>
      <protection locked="0"/>
    </xf>
    <xf numFmtId="3" fontId="12" fillId="0" borderId="11" xfId="4" applyNumberFormat="1" applyFont="1" applyFill="1" applyBorder="1" applyAlignment="1" applyProtection="1">
      <alignment vertical="center"/>
      <protection locked="0"/>
    </xf>
    <xf numFmtId="3" fontId="12" fillId="0" borderId="30" xfId="4" applyNumberFormat="1" applyFont="1" applyFill="1" applyBorder="1" applyAlignment="1" applyProtection="1">
      <alignment vertical="center"/>
      <protection locked="0"/>
    </xf>
    <xf numFmtId="3" fontId="12" fillId="0" borderId="12" xfId="4" applyNumberFormat="1" applyFont="1" applyFill="1" applyBorder="1" applyAlignment="1" applyProtection="1">
      <alignment vertical="center"/>
      <protection locked="0"/>
    </xf>
    <xf numFmtId="3" fontId="12" fillId="0" borderId="31" xfId="4" applyNumberFormat="1" applyFont="1" applyFill="1" applyBorder="1" applyAlignment="1" applyProtection="1">
      <alignment vertical="center"/>
      <protection locked="0"/>
    </xf>
    <xf numFmtId="3" fontId="12" fillId="0" borderId="57" xfId="4" applyNumberFormat="1" applyFont="1" applyFill="1" applyBorder="1" applyAlignment="1" applyProtection="1">
      <alignment vertical="center"/>
      <protection locked="0"/>
    </xf>
    <xf numFmtId="0" fontId="12" fillId="0" borderId="14" xfId="4" applyFont="1" applyFill="1" applyBorder="1" applyAlignment="1">
      <alignment vertical="center" wrapText="1"/>
    </xf>
    <xf numFmtId="3" fontId="12" fillId="0" borderId="13" xfId="4" applyNumberFormat="1" applyFont="1" applyFill="1" applyBorder="1" applyAlignment="1" applyProtection="1">
      <alignment vertical="center"/>
      <protection locked="0"/>
    </xf>
    <xf numFmtId="3" fontId="12" fillId="0" borderId="14" xfId="4" applyNumberFormat="1" applyFont="1" applyFill="1" applyBorder="1" applyAlignment="1" applyProtection="1">
      <alignment vertical="center"/>
      <protection locked="0"/>
    </xf>
    <xf numFmtId="3" fontId="12" fillId="0" borderId="25" xfId="4" applyNumberFormat="1" applyFont="1" applyFill="1" applyBorder="1" applyAlignment="1" applyProtection="1">
      <alignment vertical="center"/>
      <protection locked="0"/>
    </xf>
    <xf numFmtId="3" fontId="12" fillId="0" borderId="15" xfId="4" applyNumberFormat="1" applyFont="1" applyFill="1" applyBorder="1" applyAlignment="1" applyProtection="1">
      <alignment vertical="center"/>
      <protection locked="0"/>
    </xf>
    <xf numFmtId="3" fontId="12" fillId="0" borderId="32" xfId="4" applyNumberFormat="1" applyFont="1" applyFill="1" applyBorder="1" applyAlignment="1" applyProtection="1">
      <alignment vertical="center"/>
      <protection locked="0"/>
    </xf>
    <xf numFmtId="3" fontId="12" fillId="0" borderId="62" xfId="4" applyNumberFormat="1" applyFont="1" applyFill="1" applyBorder="1" applyAlignment="1" applyProtection="1">
      <alignment vertical="center"/>
      <protection locked="0"/>
    </xf>
    <xf numFmtId="49" fontId="12" fillId="0" borderId="33" xfId="4" applyNumberFormat="1" applyFont="1" applyFill="1" applyBorder="1" applyAlignment="1">
      <alignment horizontal="center" vertical="center"/>
    </xf>
    <xf numFmtId="0" fontId="12" fillId="0" borderId="35" xfId="4" applyFont="1" applyFill="1" applyBorder="1" applyAlignment="1">
      <alignment vertical="center" wrapText="1"/>
    </xf>
    <xf numFmtId="3" fontId="12" fillId="0" borderId="14" xfId="4" applyNumberFormat="1" applyFont="1" applyFill="1" applyBorder="1" applyAlignment="1">
      <alignment vertical="center"/>
    </xf>
    <xf numFmtId="3" fontId="12" fillId="0" borderId="11" xfId="4" applyNumberFormat="1" applyFont="1" applyFill="1" applyBorder="1" applyAlignment="1">
      <alignment vertical="center"/>
    </xf>
    <xf numFmtId="3" fontId="12" fillId="0" borderId="30" xfId="4" applyNumberFormat="1" applyFont="1" applyFill="1" applyBorder="1" applyAlignment="1">
      <alignment vertical="center"/>
    </xf>
    <xf numFmtId="3" fontId="12" fillId="0" borderId="15" xfId="4" applyNumberFormat="1" applyFont="1" applyFill="1" applyBorder="1" applyAlignment="1">
      <alignment vertical="center"/>
    </xf>
    <xf numFmtId="3" fontId="12" fillId="0" borderId="12" xfId="4" applyNumberFormat="1" applyFont="1" applyFill="1" applyBorder="1" applyAlignment="1">
      <alignment vertical="center"/>
    </xf>
    <xf numFmtId="3" fontId="12" fillId="0" borderId="13" xfId="0" applyNumberFormat="1" applyFont="1" applyFill="1" applyBorder="1" applyAlignment="1">
      <alignment vertical="center"/>
    </xf>
    <xf numFmtId="3" fontId="12" fillId="0" borderId="14" xfId="0" applyNumberFormat="1" applyFont="1" applyFill="1" applyBorder="1" applyAlignment="1">
      <alignment vertical="center"/>
    </xf>
    <xf numFmtId="3" fontId="12" fillId="0" borderId="57" xfId="4" applyNumberFormat="1" applyFont="1" applyFill="1" applyBorder="1" applyAlignment="1">
      <alignment vertical="center"/>
    </xf>
    <xf numFmtId="49" fontId="12" fillId="0" borderId="16" xfId="4" applyNumberFormat="1" applyFont="1" applyFill="1" applyBorder="1" applyAlignment="1">
      <alignment horizontal="center" vertical="center"/>
    </xf>
    <xf numFmtId="0" fontId="12" fillId="0" borderId="17" xfId="4" applyFont="1" applyFill="1" applyBorder="1" applyAlignment="1">
      <alignment vertical="center" wrapText="1"/>
    </xf>
    <xf numFmtId="49" fontId="12" fillId="0" borderId="6" xfId="1" applyNumberFormat="1" applyFont="1" applyFill="1" applyBorder="1" applyAlignment="1">
      <alignment horizontal="center" vertical="center"/>
    </xf>
    <xf numFmtId="0" fontId="15" fillId="0" borderId="7" xfId="1" applyFont="1" applyFill="1" applyBorder="1" applyAlignment="1">
      <alignment horizontal="left" vertical="center" wrapText="1"/>
    </xf>
    <xf numFmtId="3" fontId="17" fillId="0" borderId="6" xfId="4" applyNumberFormat="1" applyFont="1" applyFill="1" applyBorder="1" applyAlignment="1" applyProtection="1">
      <alignment vertical="center"/>
      <protection locked="0"/>
    </xf>
    <xf numFmtId="3" fontId="17" fillId="0" borderId="8" xfId="4" applyNumberFormat="1" applyFont="1" applyFill="1" applyBorder="1" applyAlignment="1" applyProtection="1">
      <alignment vertical="center"/>
      <protection locked="0"/>
    </xf>
    <xf numFmtId="3" fontId="18" fillId="0" borderId="8" xfId="4" applyNumberFormat="1" applyFont="1" applyFill="1" applyBorder="1" applyAlignment="1" applyProtection="1">
      <alignment vertical="center"/>
      <protection locked="0"/>
    </xf>
    <xf numFmtId="3" fontId="18" fillId="0" borderId="7" xfId="4" applyNumberFormat="1" applyFont="1" applyFill="1" applyBorder="1" applyAlignment="1" applyProtection="1">
      <alignment vertical="center"/>
      <protection locked="0"/>
    </xf>
    <xf numFmtId="3" fontId="18" fillId="0" borderId="9" xfId="4" applyNumberFormat="1" applyFont="1" applyFill="1" applyBorder="1" applyAlignment="1" applyProtection="1">
      <alignment vertical="center"/>
      <protection locked="0"/>
    </xf>
    <xf numFmtId="3" fontId="18" fillId="0" borderId="45" xfId="4" applyNumberFormat="1" applyFont="1" applyFill="1" applyBorder="1" applyAlignment="1" applyProtection="1">
      <alignment vertical="center"/>
      <protection locked="0"/>
    </xf>
    <xf numFmtId="3" fontId="18" fillId="0" borderId="6" xfId="4" applyNumberFormat="1" applyFont="1" applyFill="1" applyBorder="1" applyAlignment="1" applyProtection="1">
      <alignment vertical="center"/>
      <protection locked="0"/>
    </xf>
    <xf numFmtId="3" fontId="18" fillId="0" borderId="56" xfId="4" applyNumberFormat="1" applyFont="1" applyFill="1" applyBorder="1" applyAlignment="1" applyProtection="1">
      <alignment vertical="center"/>
      <protection locked="0"/>
    </xf>
    <xf numFmtId="0" fontId="12" fillId="0" borderId="4" xfId="1" applyFont="1" applyFill="1" applyBorder="1" applyAlignment="1">
      <alignment horizontal="center" vertical="center" wrapText="1"/>
    </xf>
    <xf numFmtId="0" fontId="12" fillId="0" borderId="40" xfId="1" applyFont="1" applyFill="1" applyBorder="1" applyAlignment="1">
      <alignment horizontal="center" vertical="center" wrapText="1"/>
    </xf>
    <xf numFmtId="0" fontId="45" fillId="7" borderId="63" xfId="1" applyFont="1" applyFill="1" applyBorder="1" applyAlignment="1">
      <alignment horizontal="center" vertical="center" wrapText="1"/>
    </xf>
    <xf numFmtId="0" fontId="12" fillId="0" borderId="23" xfId="1" applyFont="1" applyBorder="1" applyAlignment="1">
      <alignment horizontal="center" vertical="center" wrapText="1"/>
    </xf>
    <xf numFmtId="0" fontId="12" fillId="0" borderId="35" xfId="1" applyFont="1" applyBorder="1" applyAlignment="1">
      <alignment horizontal="center" vertical="center" wrapText="1"/>
    </xf>
    <xf numFmtId="0" fontId="12" fillId="3" borderId="21" xfId="1" applyFont="1" applyFill="1" applyBorder="1" applyAlignment="1">
      <alignment horizontal="center" vertical="center" wrapText="1"/>
    </xf>
    <xf numFmtId="0" fontId="12" fillId="3" borderId="51" xfId="1" applyFont="1" applyFill="1" applyBorder="1" applyAlignment="1">
      <alignment horizontal="center" vertical="center" wrapText="1"/>
    </xf>
    <xf numFmtId="0" fontId="12" fillId="0" borderId="4" xfId="1" applyFont="1" applyBorder="1" applyAlignment="1">
      <alignment horizontal="center" vertical="center" wrapText="1"/>
    </xf>
    <xf numFmtId="0" fontId="12" fillId="0" borderId="40" xfId="1" applyFont="1" applyBorder="1" applyAlignment="1">
      <alignment horizontal="center" vertical="center" wrapText="1"/>
    </xf>
    <xf numFmtId="0" fontId="14" fillId="0" borderId="0" xfId="0" applyFont="1" applyFill="1" applyAlignment="1">
      <alignment horizontal="center" vertical="center"/>
    </xf>
    <xf numFmtId="0" fontId="12" fillId="0" borderId="20" xfId="4" applyFont="1" applyBorder="1" applyAlignment="1">
      <alignment horizontal="center" vertical="center" wrapText="1"/>
    </xf>
    <xf numFmtId="0" fontId="12" fillId="0" borderId="50" xfId="4" applyFont="1" applyBorder="1" applyAlignment="1">
      <alignment horizontal="center" vertical="center" wrapText="1"/>
    </xf>
    <xf numFmtId="0" fontId="12" fillId="7" borderId="63" xfId="1" applyFont="1" applyFill="1" applyBorder="1" applyAlignment="1">
      <alignment horizontal="center" vertical="center" wrapText="1"/>
    </xf>
    <xf numFmtId="49" fontId="12" fillId="2" borderId="1" xfId="0" applyNumberFormat="1" applyFont="1" applyFill="1" applyBorder="1" applyAlignment="1" applyProtection="1">
      <alignment horizontal="left" vertical="center"/>
      <protection locked="0"/>
    </xf>
    <xf numFmtId="49" fontId="12" fillId="0" borderId="3" xfId="1" applyNumberFormat="1" applyFont="1" applyBorder="1" applyAlignment="1">
      <alignment horizontal="center" vertical="center" wrapText="1"/>
    </xf>
    <xf numFmtId="49" fontId="12" fillId="0" borderId="47" xfId="1" applyNumberFormat="1" applyFont="1" applyBorder="1" applyAlignment="1">
      <alignment horizontal="center" vertical="center" wrapText="1"/>
    </xf>
    <xf numFmtId="0" fontId="13" fillId="0" borderId="24" xfId="0" applyFont="1" applyBorder="1" applyAlignment="1">
      <alignment horizontal="center"/>
    </xf>
    <xf numFmtId="0" fontId="13" fillId="0" borderId="0" xfId="0" applyFont="1" applyAlignment="1">
      <alignment horizontal="center"/>
    </xf>
    <xf numFmtId="0" fontId="13" fillId="0" borderId="1" xfId="0" applyFont="1" applyBorder="1" applyAlignment="1">
      <alignment horizontal="left"/>
    </xf>
    <xf numFmtId="165" fontId="13" fillId="0" borderId="1" xfId="0" applyNumberFormat="1" applyFont="1" applyBorder="1" applyAlignment="1">
      <alignment horizontal="left"/>
    </xf>
    <xf numFmtId="0" fontId="14" fillId="2" borderId="0" xfId="0" applyFont="1" applyFill="1" applyAlignment="1">
      <alignment horizontal="center" vertical="center" wrapText="1"/>
    </xf>
    <xf numFmtId="0" fontId="33" fillId="0" borderId="0" xfId="0" applyFont="1" applyAlignment="1">
      <alignment horizontal="center" vertical="center" wrapText="1"/>
    </xf>
    <xf numFmtId="0" fontId="12" fillId="0" borderId="19"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33" xfId="1" applyFont="1" applyBorder="1" applyAlignment="1">
      <alignment horizontal="center" vertical="center" wrapText="1"/>
    </xf>
    <xf numFmtId="0" fontId="12" fillId="0" borderId="20" xfId="1" applyFont="1" applyBorder="1" applyAlignment="1">
      <alignment horizontal="center" vertical="center" wrapText="1"/>
    </xf>
    <xf numFmtId="0" fontId="12" fillId="0" borderId="25" xfId="1" applyFont="1" applyBorder="1" applyAlignment="1">
      <alignment horizontal="center" vertical="center" wrapText="1"/>
    </xf>
    <xf numFmtId="0" fontId="12" fillId="0" borderId="34" xfId="1" applyFont="1" applyBorder="1" applyAlignment="1">
      <alignment horizontal="center" vertical="center" wrapText="1"/>
    </xf>
    <xf numFmtId="0" fontId="12" fillId="0" borderId="21" xfId="1" applyFont="1" applyBorder="1" applyAlignment="1">
      <alignment horizontal="center" vertical="center" wrapText="1"/>
    </xf>
    <xf numFmtId="0" fontId="12" fillId="0" borderId="22" xfId="1" applyFont="1" applyBorder="1" applyAlignment="1">
      <alignment horizontal="center" vertical="center" wrapText="1"/>
    </xf>
    <xf numFmtId="0" fontId="12" fillId="0" borderId="26" xfId="1" applyFont="1" applyBorder="1" applyAlignment="1">
      <alignment horizontal="center" vertical="center" wrapText="1"/>
    </xf>
    <xf numFmtId="0" fontId="12" fillId="0" borderId="27" xfId="1" applyFont="1" applyBorder="1" applyAlignment="1">
      <alignment horizontal="center" vertical="center" wrapText="1"/>
    </xf>
    <xf numFmtId="0" fontId="12" fillId="0" borderId="30" xfId="1" applyFont="1" applyBorder="1" applyAlignment="1">
      <alignment horizontal="center" vertical="center" wrapText="1"/>
    </xf>
    <xf numFmtId="0" fontId="12" fillId="0" borderId="31" xfId="1" applyFont="1" applyBorder="1" applyAlignment="1">
      <alignment horizontal="center" vertical="center" wrapText="1"/>
    </xf>
    <xf numFmtId="0" fontId="12" fillId="0" borderId="14" xfId="1" applyFont="1" applyBorder="1" applyAlignment="1">
      <alignment horizontal="center" vertical="center" wrapText="1"/>
    </xf>
    <xf numFmtId="0" fontId="12" fillId="0" borderId="26" xfId="3" applyFont="1" applyBorder="1" applyAlignment="1">
      <alignment horizontal="center" vertical="center" wrapText="1"/>
    </xf>
    <xf numFmtId="0" fontId="12" fillId="0" borderId="30" xfId="3" applyFont="1" applyBorder="1" applyAlignment="1">
      <alignment horizontal="center" vertical="center" wrapText="1"/>
    </xf>
    <xf numFmtId="0" fontId="12" fillId="0" borderId="21" xfId="1" applyFont="1" applyBorder="1" applyAlignment="1">
      <alignment horizontal="center" vertical="center"/>
    </xf>
    <xf numFmtId="0" fontId="12" fillId="0" borderId="24" xfId="1" applyFont="1" applyBorder="1" applyAlignment="1">
      <alignment horizontal="center" vertical="center"/>
    </xf>
    <xf numFmtId="0" fontId="12" fillId="0" borderId="22" xfId="1" applyFont="1" applyBorder="1" applyAlignment="1">
      <alignment horizontal="center" vertical="center"/>
    </xf>
    <xf numFmtId="0" fontId="12" fillId="0" borderId="26" xfId="1" applyFont="1" applyBorder="1" applyAlignment="1">
      <alignment horizontal="center" vertical="center"/>
    </xf>
    <xf numFmtId="0" fontId="12" fillId="0" borderId="0" xfId="1" applyFont="1" applyAlignment="1">
      <alignment horizontal="center" vertical="center"/>
    </xf>
    <xf numFmtId="0" fontId="12" fillId="0" borderId="27" xfId="1" applyFont="1" applyBorder="1" applyAlignment="1">
      <alignment horizontal="center" vertical="center"/>
    </xf>
    <xf numFmtId="0" fontId="12" fillId="0" borderId="32" xfId="1" applyFont="1" applyBorder="1" applyAlignment="1">
      <alignment horizontal="center" vertical="center" wrapText="1"/>
    </xf>
    <xf numFmtId="0" fontId="12" fillId="0" borderId="28" xfId="1" applyFont="1" applyBorder="1" applyAlignment="1">
      <alignment horizontal="center" vertical="center" wrapText="1"/>
    </xf>
    <xf numFmtId="0" fontId="12" fillId="0" borderId="11" xfId="1" applyFont="1" applyBorder="1" applyAlignment="1">
      <alignment horizontal="center" vertical="center" wrapText="1"/>
    </xf>
    <xf numFmtId="0" fontId="12" fillId="0" borderId="24" xfId="1" applyFont="1" applyBorder="1" applyAlignment="1">
      <alignment horizontal="center" vertical="center" wrapText="1"/>
    </xf>
    <xf numFmtId="0" fontId="12" fillId="0" borderId="0" xfId="1" applyFont="1" applyAlignment="1">
      <alignment horizontal="center" vertical="center" wrapText="1"/>
    </xf>
    <xf numFmtId="0" fontId="12" fillId="0" borderId="1" xfId="1" applyFont="1" applyBorder="1" applyAlignment="1">
      <alignment horizontal="center" vertical="center" wrapText="1"/>
    </xf>
    <xf numFmtId="0" fontId="12" fillId="0" borderId="72" xfId="1" applyFont="1" applyBorder="1" applyAlignment="1">
      <alignment horizontal="center" vertical="center" wrapText="1"/>
    </xf>
    <xf numFmtId="0" fontId="12" fillId="0" borderId="73" xfId="1" applyFont="1" applyBorder="1" applyAlignment="1">
      <alignment horizontal="center" vertical="center" wrapText="1"/>
    </xf>
    <xf numFmtId="0" fontId="12" fillId="0" borderId="76" xfId="1" applyFont="1" applyBorder="1" applyAlignment="1">
      <alignment horizontal="center" vertical="center" wrapText="1"/>
    </xf>
    <xf numFmtId="0" fontId="14" fillId="2" borderId="0" xfId="0" applyFont="1" applyFill="1" applyAlignment="1">
      <alignment horizontal="center" wrapText="1"/>
    </xf>
    <xf numFmtId="0" fontId="14" fillId="2" borderId="0" xfId="0" applyFont="1" applyFill="1" applyAlignment="1">
      <alignment horizontal="center"/>
    </xf>
    <xf numFmtId="49" fontId="12" fillId="2" borderId="1" xfId="0" applyNumberFormat="1" applyFont="1" applyFill="1" applyBorder="1" applyAlignment="1" applyProtection="1">
      <alignment horizontal="left"/>
      <protection locked="0"/>
    </xf>
    <xf numFmtId="49" fontId="12" fillId="2" borderId="2" xfId="0" applyNumberFormat="1" applyFont="1" applyFill="1" applyBorder="1" applyAlignment="1" applyProtection="1">
      <alignment horizontal="left"/>
      <protection locked="0"/>
    </xf>
    <xf numFmtId="165" fontId="12" fillId="2" borderId="2" xfId="0" applyNumberFormat="1" applyFont="1" applyFill="1" applyBorder="1" applyAlignment="1" applyProtection="1">
      <alignment horizontal="left"/>
      <protection locked="0"/>
    </xf>
    <xf numFmtId="1" fontId="12" fillId="2" borderId="2" xfId="0" applyNumberFormat="1" applyFont="1" applyFill="1" applyBorder="1" applyAlignment="1" applyProtection="1">
      <alignment horizontal="left"/>
      <protection locked="0"/>
    </xf>
    <xf numFmtId="0" fontId="12" fillId="2" borderId="0" xfId="0" applyFont="1" applyFill="1" applyAlignment="1"/>
    <xf numFmtId="1" fontId="12" fillId="2" borderId="2" xfId="0" applyNumberFormat="1" applyFont="1" applyFill="1" applyBorder="1" applyAlignment="1" applyProtection="1">
      <alignment horizontal="left" vertical="center"/>
      <protection locked="0"/>
    </xf>
    <xf numFmtId="49" fontId="12" fillId="2" borderId="2" xfId="0" applyNumberFormat="1" applyFont="1" applyFill="1" applyBorder="1" applyAlignment="1" applyProtection="1">
      <alignment horizontal="left" vertical="center"/>
      <protection locked="0"/>
    </xf>
    <xf numFmtId="3" fontId="20" fillId="0" borderId="35" xfId="2" applyNumberFormat="1" applyFont="1" applyBorder="1" applyAlignment="1">
      <alignment horizontal="center" vertical="center" wrapText="1"/>
    </xf>
    <xf numFmtId="3" fontId="20" fillId="0" borderId="11" xfId="2" applyNumberFormat="1" applyFont="1" applyBorder="1" applyAlignment="1">
      <alignment horizontal="center" vertical="center" wrapText="1"/>
    </xf>
    <xf numFmtId="0" fontId="20" fillId="0" borderId="14" xfId="2" applyFont="1" applyBorder="1" applyAlignment="1">
      <alignment horizontal="center" vertical="center" wrapText="1"/>
    </xf>
    <xf numFmtId="3" fontId="20" fillId="0" borderId="14" xfId="2" applyNumberFormat="1" applyFont="1" applyBorder="1" applyAlignment="1">
      <alignment horizontal="center" vertical="center" wrapText="1"/>
    </xf>
    <xf numFmtId="49" fontId="20" fillId="0" borderId="35" xfId="2" applyNumberFormat="1" applyFont="1" applyBorder="1" applyAlignment="1">
      <alignment horizontal="center" vertical="center" wrapText="1"/>
    </xf>
    <xf numFmtId="49" fontId="20" fillId="0" borderId="11" xfId="2" applyNumberFormat="1" applyFont="1" applyBorder="1" applyAlignment="1">
      <alignment horizontal="center" vertical="center" wrapText="1"/>
    </xf>
    <xf numFmtId="0" fontId="20" fillId="0" borderId="35" xfId="2" applyFont="1" applyBorder="1" applyAlignment="1">
      <alignment horizontal="center" vertical="center" wrapText="1"/>
    </xf>
    <xf numFmtId="0" fontId="20" fillId="0" borderId="11" xfId="2" applyFont="1" applyBorder="1" applyAlignment="1">
      <alignment horizontal="center" vertical="center" wrapText="1"/>
    </xf>
    <xf numFmtId="3" fontId="20" fillId="0" borderId="34" xfId="2" applyNumberFormat="1" applyFont="1" applyBorder="1" applyAlignment="1">
      <alignment horizontal="center" vertical="center" wrapText="1"/>
    </xf>
    <xf numFmtId="3" fontId="20" fillId="0" borderId="30" xfId="2" applyNumberFormat="1" applyFont="1" applyBorder="1" applyAlignment="1">
      <alignment horizontal="center" vertical="center" wrapText="1"/>
    </xf>
    <xf numFmtId="165" fontId="12" fillId="2" borderId="2" xfId="0" applyNumberFormat="1" applyFont="1" applyFill="1" applyBorder="1" applyAlignment="1" applyProtection="1">
      <alignment horizontal="left" vertical="center"/>
      <protection locked="0"/>
    </xf>
    <xf numFmtId="49" fontId="20" fillId="0" borderId="14" xfId="2" applyNumberFormat="1" applyFont="1" applyBorder="1" applyAlignment="1">
      <alignment horizontal="center" vertical="center" wrapText="1"/>
    </xf>
    <xf numFmtId="0" fontId="14" fillId="2" borderId="0" xfId="0" applyFont="1" applyFill="1" applyAlignment="1">
      <alignment horizontal="center" vertical="center"/>
    </xf>
    <xf numFmtId="0" fontId="14" fillId="0" borderId="0" xfId="0" applyFont="1" applyAlignment="1">
      <alignment horizontal="center" vertical="center"/>
    </xf>
    <xf numFmtId="49" fontId="9" fillId="4" borderId="1" xfId="1" applyNumberFormat="1" applyFont="1" applyFill="1" applyBorder="1" applyAlignment="1">
      <alignment horizontal="center" vertical="center"/>
    </xf>
    <xf numFmtId="0" fontId="10" fillId="0" borderId="1" xfId="0" applyFont="1" applyBorder="1" applyAlignment="1">
      <alignment horizontal="center" vertical="center"/>
    </xf>
    <xf numFmtId="0" fontId="19" fillId="0" borderId="1" xfId="2" applyFont="1" applyBorder="1" applyAlignment="1" applyProtection="1">
      <alignment horizontal="left" vertical="center"/>
      <protection hidden="1"/>
    </xf>
    <xf numFmtId="165" fontId="19" fillId="0" borderId="1" xfId="2" applyNumberFormat="1" applyFont="1" applyBorder="1" applyAlignment="1" applyProtection="1">
      <alignment horizontal="left" vertical="center"/>
      <protection hidden="1"/>
    </xf>
    <xf numFmtId="0" fontId="26" fillId="0" borderId="0" xfId="2" applyFont="1" applyAlignment="1">
      <alignment horizontal="center" vertical="center"/>
    </xf>
    <xf numFmtId="0" fontId="28" fillId="0" borderId="63" xfId="1" applyFont="1" applyBorder="1" applyAlignment="1">
      <alignment horizontal="center" vertical="center" wrapText="1"/>
    </xf>
    <xf numFmtId="0" fontId="29" fillId="0" borderId="63" xfId="2" applyFont="1" applyBorder="1" applyAlignment="1">
      <alignment horizontal="center" vertical="center"/>
    </xf>
    <xf numFmtId="3" fontId="31" fillId="0" borderId="20" xfId="1" applyNumberFormat="1" applyFont="1" applyBorder="1" applyAlignment="1">
      <alignment horizontal="center" vertical="center" wrapText="1"/>
    </xf>
    <xf numFmtId="3" fontId="31" fillId="0" borderId="50" xfId="1" applyNumberFormat="1" applyFont="1" applyBorder="1" applyAlignment="1">
      <alignment horizontal="center" vertical="center" wrapText="1"/>
    </xf>
    <xf numFmtId="0" fontId="31" fillId="0" borderId="4" xfId="1" applyFont="1" applyBorder="1" applyAlignment="1">
      <alignment horizontal="center" vertical="center" wrapText="1"/>
    </xf>
    <xf numFmtId="0" fontId="31" fillId="0" borderId="11" xfId="1" applyFont="1" applyBorder="1" applyAlignment="1">
      <alignment horizontal="center" vertical="center" wrapText="1"/>
    </xf>
    <xf numFmtId="0" fontId="9" fillId="0" borderId="1" xfId="1" applyFont="1" applyBorder="1" applyAlignment="1">
      <alignment horizontal="center" vertical="center" wrapText="1"/>
    </xf>
    <xf numFmtId="0" fontId="15" fillId="0" borderId="35" xfId="1" applyFont="1" applyBorder="1" applyAlignment="1">
      <alignment horizontal="center" vertical="center" wrapText="1"/>
    </xf>
    <xf numFmtId="0" fontId="15" fillId="0" borderId="11" xfId="1" applyFont="1" applyBorder="1" applyAlignment="1">
      <alignment horizontal="center" vertical="center" wrapText="1"/>
    </xf>
    <xf numFmtId="0" fontId="15" fillId="0" borderId="25" xfId="1" applyFont="1" applyBorder="1" applyAlignment="1">
      <alignment horizontal="center" vertical="center" wrapText="1"/>
    </xf>
    <xf numFmtId="0" fontId="15" fillId="0" borderId="32" xfId="1" applyFont="1" applyBorder="1" applyAlignment="1">
      <alignment horizontal="center" vertical="center" wrapText="1"/>
    </xf>
    <xf numFmtId="0" fontId="15" fillId="0" borderId="14" xfId="0" applyFont="1" applyBorder="1" applyAlignment="1">
      <alignment horizontal="center" vertical="center" wrapText="1"/>
    </xf>
    <xf numFmtId="0" fontId="15" fillId="0" borderId="80" xfId="0" applyFont="1" applyBorder="1" applyAlignment="1">
      <alignment horizontal="center" vertical="center" wrapText="1"/>
    </xf>
    <xf numFmtId="0" fontId="0" fillId="0" borderId="78" xfId="0" applyBorder="1" applyAlignment="1">
      <alignment vertical="center"/>
    </xf>
    <xf numFmtId="0" fontId="0" fillId="0" borderId="79" xfId="0" applyBorder="1" applyAlignment="1">
      <alignment vertical="center"/>
    </xf>
    <xf numFmtId="0" fontId="12" fillId="0" borderId="0" xfId="0" applyFont="1" applyAlignment="1"/>
    <xf numFmtId="0" fontId="0" fillId="0" borderId="0" xfId="0" applyAlignment="1"/>
    <xf numFmtId="0" fontId="12" fillId="0" borderId="1" xfId="0" applyFont="1" applyBorder="1" applyAlignment="1" applyProtection="1">
      <alignment horizontal="left" vertical="center"/>
      <protection locked="0"/>
    </xf>
    <xf numFmtId="165" fontId="12" fillId="0" borderId="1" xfId="0" applyNumberFormat="1" applyFont="1" applyBorder="1" applyAlignment="1" applyProtection="1">
      <alignment horizontal="left" vertical="center"/>
      <protection locked="0"/>
    </xf>
    <xf numFmtId="0" fontId="0" fillId="0" borderId="0" xfId="0" applyAlignment="1">
      <alignment vertical="center"/>
    </xf>
    <xf numFmtId="0" fontId="14" fillId="0" borderId="0" xfId="0" applyFont="1" applyAlignment="1">
      <alignment horizontal="center" vertical="center" wrapText="1"/>
    </xf>
    <xf numFmtId="0" fontId="12" fillId="0" borderId="0" xfId="0" applyFont="1" applyAlignment="1">
      <alignment horizontal="right" vertical="center"/>
    </xf>
    <xf numFmtId="1" fontId="12" fillId="0" borderId="1" xfId="0" applyNumberFormat="1" applyFont="1" applyBorder="1" applyAlignment="1" applyProtection="1">
      <alignment horizontal="left" vertical="center"/>
      <protection locked="0"/>
    </xf>
    <xf numFmtId="0" fontId="12" fillId="0" borderId="1" xfId="0" applyFont="1" applyBorder="1" applyAlignment="1">
      <alignment horizontal="left" vertical="center"/>
    </xf>
    <xf numFmtId="49" fontId="12" fillId="0" borderId="38" xfId="1" applyNumberFormat="1" applyFont="1" applyBorder="1" applyAlignment="1">
      <alignment horizontal="center" vertical="center" wrapText="1"/>
    </xf>
    <xf numFmtId="0" fontId="13" fillId="0" borderId="39" xfId="0" applyFont="1" applyBorder="1" applyAlignment="1">
      <alignment horizontal="center" vertical="center" wrapText="1"/>
    </xf>
    <xf numFmtId="0" fontId="12" fillId="0" borderId="19" xfId="1" applyFont="1" applyFill="1" applyBorder="1" applyAlignment="1">
      <alignment horizontal="center" vertical="center" wrapText="1"/>
    </xf>
    <xf numFmtId="0" fontId="13" fillId="0" borderId="13" xfId="0" applyFont="1" applyFill="1" applyBorder="1" applyAlignment="1">
      <alignment horizontal="center" vertical="center"/>
    </xf>
    <xf numFmtId="0" fontId="13" fillId="0" borderId="14" xfId="0" applyFont="1" applyBorder="1"/>
    <xf numFmtId="0" fontId="13" fillId="0" borderId="23" xfId="0" applyFont="1" applyBorder="1" applyAlignment="1">
      <alignment horizontal="center" vertical="center" wrapText="1"/>
    </xf>
    <xf numFmtId="0" fontId="13" fillId="0" borderId="46" xfId="0" applyFont="1" applyBorder="1" applyAlignment="1">
      <alignment horizontal="center" vertical="center" wrapText="1"/>
    </xf>
    <xf numFmtId="49" fontId="12" fillId="2" borderId="1" xfId="0" applyNumberFormat="1" applyFont="1" applyFill="1" applyBorder="1" applyAlignment="1" applyProtection="1">
      <alignment horizontal="center"/>
      <protection locked="0"/>
    </xf>
    <xf numFmtId="0" fontId="43" fillId="0" borderId="0" xfId="0" applyFont="1" applyAlignment="1">
      <alignment horizontal="right" vertical="center"/>
    </xf>
    <xf numFmtId="0" fontId="43" fillId="0" borderId="0" xfId="0" applyFont="1" applyAlignment="1">
      <alignment horizontal="left" vertical="center" wrapText="1"/>
    </xf>
    <xf numFmtId="0" fontId="19" fillId="2" borderId="0" xfId="0" applyFont="1" applyFill="1" applyAlignment="1">
      <alignment horizontal="left" wrapText="1"/>
    </xf>
    <xf numFmtId="0" fontId="26" fillId="2" borderId="0" xfId="0" applyFont="1" applyFill="1" applyAlignment="1">
      <alignment horizontal="right" vertical="center" wrapText="1"/>
    </xf>
    <xf numFmtId="0" fontId="43" fillId="3" borderId="14" xfId="0" applyFont="1" applyFill="1" applyBorder="1" applyAlignment="1">
      <alignment horizontal="center" vertical="center" wrapText="1"/>
    </xf>
    <xf numFmtId="0" fontId="19" fillId="2" borderId="1" xfId="0" applyFont="1" applyFill="1" applyBorder="1" applyAlignment="1">
      <alignment horizontal="left" vertical="center" wrapText="1"/>
    </xf>
    <xf numFmtId="165" fontId="19" fillId="2" borderId="1" xfId="0" applyNumberFormat="1" applyFont="1" applyFill="1" applyBorder="1" applyAlignment="1">
      <alignment horizontal="left" vertical="center" wrapText="1"/>
    </xf>
    <xf numFmtId="0" fontId="19" fillId="2" borderId="0" xfId="0" applyFont="1" applyFill="1" applyAlignment="1">
      <alignment horizontal="left" vertical="center" wrapText="1"/>
    </xf>
    <xf numFmtId="0" fontId="19" fillId="2" borderId="0" xfId="1" applyFont="1" applyFill="1" applyAlignment="1">
      <alignment horizontal="left" vertical="center" wrapText="1"/>
    </xf>
    <xf numFmtId="0" fontId="17" fillId="0" borderId="23" xfId="4" applyFont="1" applyBorder="1" applyAlignment="1">
      <alignment horizontal="center" vertical="center" wrapText="1"/>
    </xf>
    <xf numFmtId="0" fontId="17" fillId="0" borderId="14" xfId="4" applyFont="1" applyBorder="1" applyAlignment="1">
      <alignment horizontal="center" vertical="center" wrapText="1"/>
    </xf>
    <xf numFmtId="0" fontId="17" fillId="0" borderId="17" xfId="4" applyFont="1" applyBorder="1" applyAlignment="1">
      <alignment horizontal="center" vertical="center" wrapText="1"/>
    </xf>
    <xf numFmtId="0" fontId="17" fillId="0" borderId="46" xfId="4" applyFont="1" applyBorder="1" applyAlignment="1">
      <alignment horizontal="center" vertical="center" wrapText="1"/>
    </xf>
    <xf numFmtId="0" fontId="17" fillId="0" borderId="15" xfId="4" applyFont="1" applyBorder="1" applyAlignment="1">
      <alignment horizontal="center" vertical="center" wrapText="1"/>
    </xf>
    <xf numFmtId="0" fontId="17" fillId="0" borderId="18" xfId="4" applyFont="1" applyBorder="1" applyAlignment="1">
      <alignment horizontal="center" vertical="center" wrapText="1"/>
    </xf>
    <xf numFmtId="0" fontId="17" fillId="0" borderId="19" xfId="4" applyFont="1" applyBorder="1" applyAlignment="1">
      <alignment horizontal="center" vertical="center" wrapText="1"/>
    </xf>
    <xf numFmtId="0" fontId="17" fillId="0" borderId="13" xfId="4" applyFont="1" applyBorder="1" applyAlignment="1">
      <alignment horizontal="center" vertical="center" wrapText="1"/>
    </xf>
    <xf numFmtId="0" fontId="17" fillId="0" borderId="16" xfId="4" applyFont="1" applyBorder="1" applyAlignment="1">
      <alignment horizontal="center" vertical="center" wrapText="1"/>
    </xf>
    <xf numFmtId="0" fontId="17" fillId="0" borderId="23" xfId="4" applyFont="1" applyFill="1" applyBorder="1" applyAlignment="1">
      <alignment horizontal="center" vertical="center" wrapText="1"/>
    </xf>
    <xf numFmtId="0" fontId="17" fillId="0" borderId="14" xfId="4" applyFont="1" applyFill="1" applyBorder="1" applyAlignment="1">
      <alignment horizontal="center" vertical="center" wrapText="1"/>
    </xf>
    <xf numFmtId="49" fontId="17" fillId="2" borderId="0" xfId="0" applyNumberFormat="1" applyFont="1" applyFill="1" applyAlignment="1" applyProtection="1">
      <alignment horizontal="center" vertical="center"/>
      <protection locked="0"/>
    </xf>
    <xf numFmtId="49" fontId="17" fillId="2" borderId="1" xfId="0" applyNumberFormat="1" applyFont="1" applyFill="1" applyBorder="1" applyAlignment="1" applyProtection="1">
      <alignment horizontal="left" vertical="center"/>
      <protection locked="0"/>
    </xf>
    <xf numFmtId="0" fontId="12" fillId="0" borderId="21" xfId="4" applyFont="1" applyBorder="1" applyAlignment="1">
      <alignment horizontal="center" vertical="center"/>
    </xf>
    <xf numFmtId="0" fontId="12" fillId="0" borderId="24" xfId="4" applyFont="1" applyBorder="1" applyAlignment="1">
      <alignment horizontal="center" vertical="center"/>
    </xf>
    <xf numFmtId="0" fontId="12" fillId="0" borderId="22" xfId="4" applyFont="1" applyBorder="1" applyAlignment="1">
      <alignment horizontal="center" vertical="center"/>
    </xf>
    <xf numFmtId="0" fontId="12" fillId="0" borderId="30" xfId="4" applyFont="1" applyBorder="1" applyAlignment="1">
      <alignment horizontal="center" vertical="center"/>
    </xf>
    <xf numFmtId="0" fontId="12" fillId="0" borderId="1" xfId="4" applyFont="1" applyBorder="1" applyAlignment="1">
      <alignment horizontal="center" vertical="center"/>
    </xf>
    <xf numFmtId="0" fontId="12" fillId="0" borderId="31" xfId="4" applyFont="1" applyBorder="1" applyAlignment="1">
      <alignment horizontal="center" vertical="center"/>
    </xf>
    <xf numFmtId="0" fontId="12" fillId="0" borderId="21" xfId="4" applyFont="1" applyBorder="1" applyAlignment="1">
      <alignment horizontal="center" vertical="center" wrapText="1"/>
    </xf>
    <xf numFmtId="0" fontId="13" fillId="0" borderId="22" xfId="0" applyFont="1" applyBorder="1" applyAlignment="1">
      <alignment horizontal="center" vertical="center" wrapText="1"/>
    </xf>
    <xf numFmtId="0" fontId="12" fillId="0" borderId="26" xfId="4" applyFont="1" applyBorder="1" applyAlignment="1">
      <alignment horizontal="center" vertical="center" wrapText="1"/>
    </xf>
    <xf numFmtId="0" fontId="13" fillId="0" borderId="27" xfId="0" applyFont="1" applyBorder="1" applyAlignment="1">
      <alignment horizontal="center" vertical="center" wrapText="1"/>
    </xf>
    <xf numFmtId="0" fontId="12" fillId="0" borderId="30" xfId="4" applyFont="1" applyBorder="1" applyAlignment="1">
      <alignment horizontal="center" vertical="center" wrapText="1"/>
    </xf>
    <xf numFmtId="0" fontId="13" fillId="0" borderId="31" xfId="0" applyFont="1" applyBorder="1" applyAlignment="1">
      <alignment horizontal="center" vertical="center" wrapText="1"/>
    </xf>
    <xf numFmtId="0" fontId="12" fillId="0" borderId="25" xfId="4" applyFont="1" applyBorder="1" applyAlignment="1">
      <alignment horizontal="center" vertical="center" wrapText="1"/>
    </xf>
    <xf numFmtId="0" fontId="12" fillId="0" borderId="32" xfId="4" applyFont="1" applyBorder="1" applyAlignment="1">
      <alignment horizontal="center" vertical="center" wrapText="1"/>
    </xf>
    <xf numFmtId="165" fontId="12" fillId="0" borderId="2" xfId="0" applyNumberFormat="1" applyFont="1" applyBorder="1" applyAlignment="1">
      <alignment horizontal="left" vertical="center"/>
    </xf>
    <xf numFmtId="4" fontId="47" fillId="0" borderId="63" xfId="2" applyNumberFormat="1" applyFont="1" applyBorder="1" applyAlignment="1">
      <alignment horizontal="right" vertical="center"/>
    </xf>
    <xf numFmtId="0" fontId="12" fillId="0" borderId="3" xfId="4" applyFont="1" applyBorder="1" applyAlignment="1">
      <alignment horizontal="center" vertical="center" wrapText="1"/>
    </xf>
    <xf numFmtId="0" fontId="12" fillId="0" borderId="47" xfId="4" applyFont="1" applyBorder="1" applyAlignment="1">
      <alignment horizontal="center" vertical="center" wrapText="1"/>
    </xf>
    <xf numFmtId="0" fontId="12" fillId="0" borderId="48" xfId="4" applyFont="1" applyBorder="1" applyAlignment="1">
      <alignment horizontal="center" vertical="center" wrapText="1"/>
    </xf>
    <xf numFmtId="0" fontId="12" fillId="0" borderId="4" xfId="4" applyFont="1" applyFill="1" applyBorder="1" applyAlignment="1">
      <alignment horizontal="center" vertical="center" wrapText="1"/>
    </xf>
    <xf numFmtId="0" fontId="12" fillId="0" borderId="28" xfId="4" applyFont="1" applyFill="1" applyBorder="1" applyAlignment="1">
      <alignment horizontal="center" vertical="center" wrapText="1"/>
    </xf>
    <xf numFmtId="0" fontId="12" fillId="0" borderId="40" xfId="4" applyFont="1" applyFill="1" applyBorder="1" applyAlignment="1">
      <alignment horizontal="center" vertical="center" wrapText="1"/>
    </xf>
    <xf numFmtId="0" fontId="12" fillId="0" borderId="22" xfId="4" applyFont="1" applyBorder="1" applyAlignment="1">
      <alignment horizontal="center" vertical="center" wrapText="1"/>
    </xf>
    <xf numFmtId="0" fontId="12" fillId="0" borderId="27" xfId="4" applyFont="1" applyBorder="1" applyAlignment="1">
      <alignment horizontal="center" vertical="center" wrapText="1"/>
    </xf>
    <xf numFmtId="0" fontId="12" fillId="0" borderId="31" xfId="4" applyFont="1" applyBorder="1" applyAlignment="1">
      <alignment horizontal="center" vertical="center" wrapText="1"/>
    </xf>
    <xf numFmtId="0" fontId="12" fillId="0" borderId="4" xfId="4" applyFont="1" applyBorder="1" applyAlignment="1">
      <alignment horizontal="center" vertical="center" wrapText="1"/>
    </xf>
    <xf numFmtId="0" fontId="12" fillId="0" borderId="28" xfId="4" applyFont="1" applyBorder="1" applyAlignment="1">
      <alignment horizontal="center" vertical="center" wrapText="1"/>
    </xf>
    <xf numFmtId="0" fontId="12" fillId="0" borderId="11" xfId="4" applyFont="1" applyBorder="1" applyAlignment="1">
      <alignment horizontal="center" vertical="center" wrapText="1"/>
    </xf>
    <xf numFmtId="0" fontId="12" fillId="0" borderId="0" xfId="0" applyFont="1" applyAlignment="1">
      <alignment horizontal="left"/>
    </xf>
    <xf numFmtId="0" fontId="46" fillId="0" borderId="0" xfId="0" applyFont="1" applyAlignment="1">
      <alignment horizontal="center" vertical="center"/>
    </xf>
    <xf numFmtId="1" fontId="12" fillId="0" borderId="2" xfId="0" applyNumberFormat="1" applyFont="1" applyBorder="1" applyAlignment="1">
      <alignment horizontal="left" vertical="center"/>
    </xf>
    <xf numFmtId="0" fontId="12" fillId="0" borderId="2" xfId="0" applyFont="1" applyBorder="1" applyAlignment="1">
      <alignment horizontal="left" vertical="center"/>
    </xf>
    <xf numFmtId="0" fontId="12" fillId="0" borderId="19" xfId="4" applyFont="1" applyBorder="1" applyAlignment="1">
      <alignment horizontal="center" vertical="center" wrapText="1"/>
    </xf>
    <xf numFmtId="0" fontId="12" fillId="0" borderId="13" xfId="4" applyFont="1" applyBorder="1" applyAlignment="1">
      <alignment horizontal="center" vertical="center" wrapText="1"/>
    </xf>
    <xf numFmtId="0" fontId="12" fillId="0" borderId="33" xfId="4" applyFont="1" applyBorder="1" applyAlignment="1">
      <alignment horizontal="center" vertical="center" wrapText="1"/>
    </xf>
    <xf numFmtId="0" fontId="12" fillId="0" borderId="24" xfId="4" applyFont="1" applyBorder="1" applyAlignment="1">
      <alignment horizontal="center" vertical="center" wrapText="1"/>
    </xf>
    <xf numFmtId="0" fontId="12" fillId="0" borderId="0" xfId="4" applyFont="1" applyAlignment="1">
      <alignment horizontal="center" vertical="center" wrapText="1"/>
    </xf>
    <xf numFmtId="0" fontId="12" fillId="0" borderId="23" xfId="4" applyFont="1" applyBorder="1" applyAlignment="1">
      <alignment horizontal="center" vertical="center" wrapText="1"/>
    </xf>
    <xf numFmtId="0" fontId="12" fillId="0" borderId="14" xfId="4" applyFont="1" applyBorder="1" applyAlignment="1">
      <alignment horizontal="center" vertical="center" wrapText="1"/>
    </xf>
    <xf numFmtId="0" fontId="12" fillId="0" borderId="35" xfId="4" applyFont="1" applyBorder="1" applyAlignment="1">
      <alignment horizontal="center" vertical="center" wrapText="1"/>
    </xf>
    <xf numFmtId="0" fontId="12" fillId="0" borderId="5" xfId="4" applyFont="1" applyBorder="1" applyAlignment="1">
      <alignment horizontal="center" vertical="center" wrapText="1"/>
    </xf>
    <xf numFmtId="0" fontId="12" fillId="0" borderId="29" xfId="4" applyFont="1" applyBorder="1" applyAlignment="1">
      <alignment horizontal="center" vertical="center" wrapText="1"/>
    </xf>
    <xf numFmtId="0" fontId="12" fillId="0" borderId="2" xfId="4" applyFont="1" applyBorder="1" applyAlignment="1">
      <alignment horizontal="center" vertical="center" wrapText="1"/>
    </xf>
    <xf numFmtId="0" fontId="54" fillId="0" borderId="0" xfId="0" applyFont="1" applyFill="1" applyAlignment="1">
      <alignment horizontal="center" vertical="center" wrapText="1"/>
    </xf>
    <xf numFmtId="0" fontId="48" fillId="2" borderId="1" xfId="0" applyFont="1" applyFill="1" applyBorder="1" applyAlignment="1" applyProtection="1">
      <alignment horizontal="left" vertical="center"/>
      <protection locked="0" hidden="1"/>
    </xf>
    <xf numFmtId="0" fontId="48" fillId="2" borderId="1" xfId="0" applyFont="1" applyFill="1" applyBorder="1" applyAlignment="1" applyProtection="1">
      <alignment horizontal="left" vertical="center"/>
      <protection hidden="1"/>
    </xf>
    <xf numFmtId="165" fontId="48" fillId="2" borderId="2" xfId="0" applyNumberFormat="1" applyFont="1" applyFill="1" applyBorder="1" applyAlignment="1">
      <alignment horizontal="left" vertical="center"/>
    </xf>
    <xf numFmtId="0" fontId="48" fillId="2" borderId="2" xfId="0" applyFont="1" applyFill="1" applyBorder="1" applyAlignment="1" applyProtection="1">
      <alignment horizontal="left" vertical="center"/>
      <protection hidden="1"/>
    </xf>
    <xf numFmtId="1" fontId="48" fillId="2" borderId="2" xfId="0" applyNumberFormat="1" applyFont="1" applyFill="1" applyBorder="1" applyAlignment="1">
      <alignment horizontal="left" vertical="center"/>
    </xf>
    <xf numFmtId="49" fontId="53" fillId="0" borderId="19" xfId="16" applyNumberFormat="1" applyFont="1" applyFill="1" applyBorder="1" applyAlignment="1">
      <alignment horizontal="center" vertical="center" wrapText="1"/>
    </xf>
    <xf numFmtId="49" fontId="53" fillId="0" borderId="13" xfId="16" applyNumberFormat="1" applyFont="1" applyFill="1" applyBorder="1" applyAlignment="1">
      <alignment horizontal="center" vertical="center" wrapText="1"/>
    </xf>
    <xf numFmtId="49" fontId="53" fillId="0" borderId="16" xfId="16" applyNumberFormat="1" applyFont="1" applyFill="1" applyBorder="1" applyAlignment="1">
      <alignment horizontal="center" vertical="center" wrapText="1"/>
    </xf>
    <xf numFmtId="49" fontId="53" fillId="0" borderId="23" xfId="16" applyNumberFormat="1" applyFont="1" applyFill="1" applyBorder="1" applyAlignment="1">
      <alignment horizontal="center" vertical="center" wrapText="1"/>
    </xf>
    <xf numFmtId="49" fontId="53" fillId="0" borderId="14" xfId="16" applyNumberFormat="1" applyFont="1" applyFill="1" applyBorder="1" applyAlignment="1">
      <alignment horizontal="center" vertical="center" wrapText="1"/>
    </xf>
    <xf numFmtId="49" fontId="53" fillId="0" borderId="17" xfId="16" applyNumberFormat="1" applyFont="1" applyFill="1" applyBorder="1" applyAlignment="1">
      <alignment horizontal="center" vertical="center" wrapText="1"/>
    </xf>
    <xf numFmtId="0" fontId="53" fillId="0" borderId="23" xfId="16" applyFont="1" applyFill="1" applyBorder="1" applyAlignment="1">
      <alignment horizontal="center" vertical="center" wrapText="1"/>
    </xf>
    <xf numFmtId="0" fontId="53" fillId="0" borderId="14" xfId="16" applyFont="1" applyFill="1" applyBorder="1" applyAlignment="1">
      <alignment horizontal="center" vertical="center" wrapText="1"/>
    </xf>
    <xf numFmtId="3" fontId="48" fillId="0" borderId="0" xfId="16" applyNumberFormat="1" applyFont="1" applyFill="1" applyBorder="1" applyAlignment="1">
      <alignment horizontal="right" vertical="center"/>
    </xf>
    <xf numFmtId="0" fontId="53" fillId="0" borderId="25" xfId="16" applyFont="1" applyFill="1" applyBorder="1" applyAlignment="1">
      <alignment horizontal="center" vertical="center" wrapText="1"/>
    </xf>
    <xf numFmtId="0" fontId="53" fillId="0" borderId="32" xfId="16" applyFont="1" applyFill="1" applyBorder="1" applyAlignment="1">
      <alignment horizontal="center" vertical="center" wrapText="1"/>
    </xf>
    <xf numFmtId="0" fontId="53" fillId="0" borderId="34" xfId="16" applyFont="1" applyFill="1" applyBorder="1" applyAlignment="1">
      <alignment horizontal="center" vertical="center" wrapText="1"/>
    </xf>
    <xf numFmtId="0" fontId="53" fillId="0" borderId="77" xfId="16" applyFont="1" applyFill="1" applyBorder="1" applyAlignment="1">
      <alignment horizontal="center" vertical="center" wrapText="1"/>
    </xf>
    <xf numFmtId="0" fontId="53" fillId="0" borderId="20" xfId="16" applyFont="1" applyFill="1" applyBorder="1" applyAlignment="1">
      <alignment horizontal="center" vertical="center" wrapText="1"/>
    </xf>
    <xf numFmtId="0" fontId="53" fillId="0" borderId="49" xfId="16" applyFont="1" applyFill="1" applyBorder="1" applyAlignment="1">
      <alignment horizontal="center" vertical="center" wrapText="1"/>
    </xf>
    <xf numFmtId="0" fontId="53" fillId="0" borderId="50" xfId="16" applyFont="1" applyFill="1" applyBorder="1" applyAlignment="1">
      <alignment horizontal="center" vertical="center" wrapText="1"/>
    </xf>
    <xf numFmtId="0" fontId="53" fillId="0" borderId="21" xfId="16" applyFont="1" applyFill="1" applyBorder="1" applyAlignment="1">
      <alignment horizontal="center" vertical="center" wrapText="1"/>
    </xf>
    <xf numFmtId="0" fontId="53" fillId="0" borderId="22" xfId="16" applyFont="1" applyFill="1" applyBorder="1" applyAlignment="1">
      <alignment horizontal="center" vertical="center" wrapText="1"/>
    </xf>
    <xf numFmtId="0" fontId="53" fillId="0" borderId="30" xfId="16" applyFont="1" applyFill="1" applyBorder="1" applyAlignment="1">
      <alignment horizontal="center" vertical="center" wrapText="1"/>
    </xf>
    <xf numFmtId="0" fontId="53" fillId="0" borderId="31" xfId="16" applyFont="1" applyFill="1" applyBorder="1" applyAlignment="1">
      <alignment horizontal="center" vertical="center" wrapText="1"/>
    </xf>
    <xf numFmtId="0" fontId="53" fillId="0" borderId="72" xfId="16" applyFont="1" applyFill="1" applyBorder="1" applyAlignment="1">
      <alignment horizontal="center" vertical="center" wrapText="1"/>
    </xf>
    <xf numFmtId="0" fontId="53" fillId="0" borderId="76" xfId="16" applyFont="1" applyFill="1" applyBorder="1" applyAlignment="1">
      <alignment horizontal="center" vertical="center" wrapText="1"/>
    </xf>
    <xf numFmtId="0" fontId="19" fillId="3" borderId="14" xfId="4" applyFont="1" applyFill="1" applyBorder="1" applyAlignment="1">
      <alignment horizontal="center" vertical="center" wrapText="1"/>
    </xf>
    <xf numFmtId="0" fontId="19" fillId="0" borderId="19" xfId="4" applyFont="1" applyBorder="1" applyAlignment="1">
      <alignment horizontal="center" vertical="center" wrapText="1"/>
    </xf>
    <xf numFmtId="0" fontId="19" fillId="0" borderId="13" xfId="4" applyFont="1" applyBorder="1" applyAlignment="1">
      <alignment horizontal="center" vertical="center" wrapText="1"/>
    </xf>
    <xf numFmtId="0" fontId="19" fillId="0" borderId="16" xfId="4" applyFont="1" applyBorder="1" applyAlignment="1">
      <alignment horizontal="center" vertical="center" wrapText="1"/>
    </xf>
    <xf numFmtId="0" fontId="19" fillId="0" borderId="23" xfId="4" applyFont="1" applyBorder="1" applyAlignment="1">
      <alignment horizontal="center" vertical="center" wrapText="1"/>
    </xf>
    <xf numFmtId="0" fontId="19" fillId="0" borderId="14" xfId="4" applyFont="1" applyBorder="1" applyAlignment="1">
      <alignment horizontal="center" vertical="center" wrapText="1"/>
    </xf>
    <xf numFmtId="0" fontId="19" fillId="0" borderId="17" xfId="4" applyFont="1" applyBorder="1" applyAlignment="1">
      <alignment horizontal="center" vertical="center" wrapText="1"/>
    </xf>
    <xf numFmtId="0" fontId="19" fillId="2" borderId="0" xfId="0" applyFont="1" applyFill="1" applyAlignment="1"/>
    <xf numFmtId="49" fontId="19" fillId="2" borderId="2" xfId="0" applyNumberFormat="1" applyFont="1" applyFill="1" applyBorder="1" applyAlignment="1" applyProtection="1">
      <alignment horizontal="left" vertical="center"/>
      <protection locked="0"/>
    </xf>
    <xf numFmtId="165" fontId="19" fillId="2" borderId="2" xfId="0" applyNumberFormat="1" applyFont="1" applyFill="1" applyBorder="1" applyAlignment="1" applyProtection="1">
      <alignment horizontal="left" vertical="center"/>
      <protection locked="0"/>
    </xf>
    <xf numFmtId="0" fontId="60" fillId="2" borderId="0" xfId="0" applyFont="1" applyFill="1" applyAlignment="1">
      <alignment horizontal="center" vertical="center" wrapText="1"/>
    </xf>
    <xf numFmtId="0" fontId="60" fillId="2" borderId="0" xfId="0" applyFont="1" applyFill="1" applyAlignment="1">
      <alignment horizontal="center" vertical="center"/>
    </xf>
    <xf numFmtId="1" fontId="19" fillId="2" borderId="2" xfId="0" applyNumberFormat="1" applyFont="1" applyFill="1" applyBorder="1" applyAlignment="1" applyProtection="1">
      <alignment horizontal="left" vertical="center"/>
      <protection locked="0"/>
    </xf>
    <xf numFmtId="0" fontId="21" fillId="0" borderId="53" xfId="4" applyFont="1" applyFill="1" applyBorder="1" applyAlignment="1">
      <alignment horizontal="center" vertical="center" wrapText="1"/>
    </xf>
    <xf numFmtId="0" fontId="21" fillId="0" borderId="54" xfId="4" applyFont="1" applyFill="1" applyBorder="1" applyAlignment="1">
      <alignment horizontal="center" vertical="center" wrapText="1"/>
    </xf>
    <xf numFmtId="0" fontId="21" fillId="0" borderId="55" xfId="4" applyFont="1" applyFill="1" applyBorder="1" applyAlignment="1">
      <alignment horizontal="center" vertical="center" wrapText="1"/>
    </xf>
    <xf numFmtId="0" fontId="21" fillId="0" borderId="43" xfId="4" applyFont="1" applyFill="1" applyBorder="1" applyAlignment="1">
      <alignment horizontal="center" vertical="center" wrapText="1"/>
    </xf>
    <xf numFmtId="0" fontId="21" fillId="0" borderId="44" xfId="4" applyFont="1" applyFill="1" applyBorder="1" applyAlignment="1">
      <alignment horizontal="center" vertical="center" wrapText="1"/>
    </xf>
    <xf numFmtId="0" fontId="21" fillId="0" borderId="42" xfId="4" applyFont="1" applyFill="1" applyBorder="1" applyAlignment="1">
      <alignment horizontal="center" vertical="center" wrapText="1"/>
    </xf>
    <xf numFmtId="0" fontId="21" fillId="0" borderId="72" xfId="4" applyFont="1" applyFill="1" applyBorder="1" applyAlignment="1">
      <alignment horizontal="center" vertical="center" wrapText="1"/>
    </xf>
    <xf numFmtId="0" fontId="21" fillId="0" borderId="73" xfId="4" applyFont="1" applyFill="1" applyBorder="1" applyAlignment="1">
      <alignment horizontal="center" vertical="center" wrapText="1"/>
    </xf>
    <xf numFmtId="0" fontId="21" fillId="0" borderId="74" xfId="4" applyFont="1" applyFill="1" applyBorder="1" applyAlignment="1">
      <alignment horizontal="center" vertical="center" wrapText="1"/>
    </xf>
    <xf numFmtId="0" fontId="60" fillId="0" borderId="0" xfId="0" applyFont="1" applyFill="1" applyAlignment="1">
      <alignment horizontal="center" vertical="center" wrapText="1"/>
    </xf>
    <xf numFmtId="0" fontId="21" fillId="0" borderId="19" xfId="4" applyFont="1" applyFill="1" applyBorder="1" applyAlignment="1">
      <alignment horizontal="center" vertical="center" wrapText="1"/>
    </xf>
    <xf numFmtId="0" fontId="21" fillId="0" borderId="13" xfId="4" applyFont="1" applyFill="1" applyBorder="1" applyAlignment="1">
      <alignment horizontal="center" vertical="center" wrapText="1"/>
    </xf>
    <xf numFmtId="0" fontId="21" fillId="0" borderId="33" xfId="4" applyFont="1" applyFill="1" applyBorder="1" applyAlignment="1">
      <alignment horizontal="center" vertical="center" wrapText="1"/>
    </xf>
    <xf numFmtId="0" fontId="21" fillId="0" borderId="20" xfId="4" applyFont="1" applyFill="1" applyBorder="1" applyAlignment="1">
      <alignment horizontal="center" vertical="center" wrapText="1"/>
    </xf>
    <xf numFmtId="0" fontId="21" fillId="0" borderId="25" xfId="4" applyFont="1" applyFill="1" applyBorder="1" applyAlignment="1">
      <alignment horizontal="center" vertical="center" wrapText="1"/>
    </xf>
    <xf numFmtId="0" fontId="21" fillId="0" borderId="34" xfId="4" applyFont="1" applyFill="1" applyBorder="1" applyAlignment="1">
      <alignment horizontal="center" vertical="center" wrapText="1"/>
    </xf>
    <xf numFmtId="0" fontId="21" fillId="0" borderId="27" xfId="4" applyFont="1" applyFill="1" applyBorder="1" applyAlignment="1">
      <alignment horizontal="center" vertical="center" wrapText="1"/>
    </xf>
    <xf numFmtId="0" fontId="21" fillId="0" borderId="28" xfId="4" applyFont="1" applyFill="1" applyBorder="1" applyAlignment="1">
      <alignment horizontal="center" vertical="center" wrapText="1"/>
    </xf>
    <xf numFmtId="0" fontId="21" fillId="0" borderId="11" xfId="4" applyFont="1" applyFill="1" applyBorder="1" applyAlignment="1">
      <alignment horizontal="center" vertical="center" wrapText="1"/>
    </xf>
    <xf numFmtId="0" fontId="21" fillId="0" borderId="35" xfId="4" applyFont="1" applyFill="1" applyBorder="1" applyAlignment="1">
      <alignment horizontal="center" vertical="center" wrapText="1"/>
    </xf>
    <xf numFmtId="0" fontId="21" fillId="0" borderId="40" xfId="4" applyFont="1" applyFill="1" applyBorder="1" applyAlignment="1">
      <alignment horizontal="center" vertical="center" wrapText="1"/>
    </xf>
    <xf numFmtId="0" fontId="21" fillId="0" borderId="47" xfId="4" applyFont="1" applyFill="1" applyBorder="1" applyAlignment="1">
      <alignment horizontal="center" vertical="center" wrapText="1"/>
    </xf>
    <xf numFmtId="49" fontId="19" fillId="0" borderId="2" xfId="0" applyNumberFormat="1" applyFont="1" applyFill="1" applyBorder="1" applyAlignment="1" applyProtection="1">
      <alignment horizontal="left" vertical="center"/>
      <protection locked="0"/>
    </xf>
    <xf numFmtId="49" fontId="19" fillId="0" borderId="1" xfId="0" applyNumberFormat="1" applyFont="1" applyFill="1" applyBorder="1" applyAlignment="1" applyProtection="1">
      <alignment horizontal="left" vertical="center"/>
      <protection locked="0"/>
    </xf>
    <xf numFmtId="165" fontId="19" fillId="0" borderId="2" xfId="0" applyNumberFormat="1" applyFont="1" applyFill="1" applyBorder="1" applyAlignment="1" applyProtection="1">
      <alignment horizontal="left" vertical="center"/>
      <protection locked="0"/>
    </xf>
    <xf numFmtId="0" fontId="21" fillId="0" borderId="29" xfId="4" applyFont="1" applyFill="1" applyBorder="1" applyAlignment="1">
      <alignment horizontal="center" vertical="center" wrapText="1"/>
    </xf>
    <xf numFmtId="0" fontId="21" fillId="0" borderId="30" xfId="4" applyFont="1" applyFill="1" applyBorder="1" applyAlignment="1">
      <alignment horizontal="center" vertical="center" wrapText="1"/>
    </xf>
    <xf numFmtId="0" fontId="21" fillId="0" borderId="59" xfId="4" applyFont="1" applyFill="1" applyBorder="1" applyAlignment="1">
      <alignment horizontal="center" vertical="center" wrapText="1"/>
    </xf>
    <xf numFmtId="0" fontId="21" fillId="0" borderId="62" xfId="4" applyFont="1" applyFill="1" applyBorder="1" applyAlignment="1">
      <alignment horizontal="center" vertical="center" wrapText="1"/>
    </xf>
    <xf numFmtId="0" fontId="21" fillId="0" borderId="65" xfId="4" applyFont="1" applyFill="1" applyBorder="1" applyAlignment="1">
      <alignment horizontal="center" vertical="center" wrapText="1"/>
    </xf>
    <xf numFmtId="0" fontId="19" fillId="0" borderId="0" xfId="0" applyFont="1" applyFill="1" applyAlignment="1"/>
    <xf numFmtId="0" fontId="21" fillId="0" borderId="41" xfId="4" applyFont="1" applyFill="1" applyBorder="1" applyAlignment="1">
      <alignment horizontal="center" vertical="center" wrapText="1"/>
    </xf>
    <xf numFmtId="0" fontId="14" fillId="0" borderId="0" xfId="0" applyFont="1" applyFill="1" applyAlignment="1">
      <alignment horizontal="center" vertical="center" wrapText="1"/>
    </xf>
    <xf numFmtId="0" fontId="17" fillId="0" borderId="58" xfId="4" applyFont="1" applyFill="1" applyBorder="1" applyAlignment="1">
      <alignment horizontal="center" vertical="center" wrapText="1"/>
    </xf>
    <xf numFmtId="0" fontId="17" fillId="0" borderId="60" xfId="4" applyFont="1" applyFill="1" applyBorder="1" applyAlignment="1">
      <alignment horizontal="center" vertical="center" wrapText="1"/>
    </xf>
    <xf numFmtId="0" fontId="17" fillId="0" borderId="61" xfId="4" applyFont="1" applyFill="1" applyBorder="1" applyAlignment="1">
      <alignment horizontal="center" vertical="center" wrapText="1"/>
    </xf>
    <xf numFmtId="0" fontId="17" fillId="0" borderId="59" xfId="4" applyFont="1" applyFill="1" applyBorder="1" applyAlignment="1">
      <alignment horizontal="center" vertical="center" wrapText="1"/>
    </xf>
    <xf numFmtId="0" fontId="17" fillId="0" borderId="44" xfId="4" applyFont="1" applyFill="1" applyBorder="1" applyAlignment="1">
      <alignment horizontal="center" vertical="center" wrapText="1"/>
    </xf>
    <xf numFmtId="0" fontId="17" fillId="0" borderId="43" xfId="4" applyFont="1" applyFill="1" applyBorder="1" applyAlignment="1">
      <alignment horizontal="center" vertical="center" wrapText="1"/>
    </xf>
    <xf numFmtId="0" fontId="17" fillId="0" borderId="42" xfId="4" applyFont="1" applyFill="1" applyBorder="1" applyAlignment="1">
      <alignment horizontal="center" vertical="center" wrapText="1"/>
    </xf>
    <xf numFmtId="0" fontId="17" fillId="0" borderId="21" xfId="4" applyFont="1" applyFill="1" applyBorder="1" applyAlignment="1">
      <alignment horizontal="center" vertical="center" wrapText="1"/>
    </xf>
    <xf numFmtId="0" fontId="17" fillId="0" borderId="51" xfId="4" applyFont="1" applyFill="1" applyBorder="1" applyAlignment="1">
      <alignment horizontal="center" vertical="center" wrapText="1"/>
    </xf>
    <xf numFmtId="0" fontId="17" fillId="0" borderId="3" xfId="4" applyFont="1" applyFill="1" applyBorder="1" applyAlignment="1">
      <alignment horizontal="center" vertical="center" wrapText="1"/>
    </xf>
    <xf numFmtId="0" fontId="17" fillId="0" borderId="47" xfId="4" applyFont="1" applyFill="1" applyBorder="1" applyAlignment="1">
      <alignment horizontal="center" vertical="center" wrapText="1"/>
    </xf>
    <xf numFmtId="0" fontId="17" fillId="0" borderId="4" xfId="4" applyFont="1" applyFill="1" applyBorder="1" applyAlignment="1">
      <alignment horizontal="center" vertical="center" wrapText="1"/>
    </xf>
    <xf numFmtId="0" fontId="17" fillId="0" borderId="28" xfId="4" applyFont="1" applyFill="1" applyBorder="1" applyAlignment="1">
      <alignment horizontal="center" vertical="center" wrapText="1"/>
    </xf>
    <xf numFmtId="0" fontId="17" fillId="0" borderId="40" xfId="4" applyFont="1" applyFill="1" applyBorder="1" applyAlignment="1">
      <alignment horizontal="center" vertical="center" wrapText="1"/>
    </xf>
    <xf numFmtId="49" fontId="12" fillId="0" borderId="1" xfId="0" applyNumberFormat="1" applyFont="1" applyFill="1" applyBorder="1" applyAlignment="1" applyProtection="1">
      <alignment horizontal="left" vertical="center"/>
      <protection locked="0"/>
    </xf>
    <xf numFmtId="165" fontId="12" fillId="0" borderId="2" xfId="0" applyNumberFormat="1" applyFont="1" applyFill="1" applyBorder="1" applyAlignment="1" applyProtection="1">
      <alignment horizontal="left" vertical="center"/>
      <protection locked="0"/>
    </xf>
    <xf numFmtId="49" fontId="12" fillId="0" borderId="2" xfId="0" applyNumberFormat="1" applyFont="1" applyFill="1" applyBorder="1" applyAlignment="1" applyProtection="1">
      <alignment horizontal="left" vertical="center"/>
      <protection locked="0"/>
    </xf>
    <xf numFmtId="0" fontId="17" fillId="0" borderId="53" xfId="4" applyFont="1" applyFill="1" applyBorder="1" applyAlignment="1">
      <alignment horizontal="center" vertical="center" wrapText="1"/>
    </xf>
    <xf numFmtId="0" fontId="13" fillId="0" borderId="54"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7" fillId="0" borderId="54" xfId="4" applyFont="1" applyFill="1" applyBorder="1" applyAlignment="1">
      <alignment horizontal="center" vertical="center" wrapText="1"/>
    </xf>
    <xf numFmtId="0" fontId="17" fillId="0" borderId="55" xfId="4" applyFont="1" applyFill="1" applyBorder="1" applyAlignment="1">
      <alignment horizontal="center" vertical="center" wrapText="1"/>
    </xf>
    <xf numFmtId="0" fontId="17" fillId="0" borderId="29" xfId="4" applyFont="1" applyFill="1" applyBorder="1" applyAlignment="1">
      <alignment horizontal="center" vertical="center" wrapText="1"/>
    </xf>
    <xf numFmtId="0" fontId="17" fillId="0" borderId="72" xfId="4" applyFont="1" applyFill="1" applyBorder="1" applyAlignment="1">
      <alignment horizontal="center" vertical="center" wrapText="1"/>
    </xf>
    <xf numFmtId="0" fontId="17" fillId="0" borderId="73" xfId="4" applyFont="1" applyFill="1" applyBorder="1" applyAlignment="1">
      <alignment horizontal="center" vertical="center" wrapText="1"/>
    </xf>
    <xf numFmtId="0" fontId="17" fillId="0" borderId="74" xfId="4" applyFont="1" applyFill="1" applyBorder="1" applyAlignment="1">
      <alignment horizontal="center" vertical="center" wrapText="1"/>
    </xf>
    <xf numFmtId="0" fontId="17" fillId="0" borderId="26" xfId="4" applyFont="1" applyFill="1" applyBorder="1" applyAlignment="1">
      <alignment horizontal="center" vertical="center" wrapText="1"/>
    </xf>
    <xf numFmtId="0" fontId="17" fillId="0" borderId="12" xfId="4" applyFont="1" applyFill="1" applyBorder="1" applyAlignment="1">
      <alignment horizontal="center" vertical="center" wrapText="1"/>
    </xf>
    <xf numFmtId="0" fontId="17" fillId="0" borderId="36" xfId="4" applyFont="1" applyFill="1" applyBorder="1" applyAlignment="1">
      <alignment horizontal="center" vertical="center" wrapText="1"/>
    </xf>
    <xf numFmtId="0" fontId="17" fillId="0" borderId="27" xfId="4" applyFont="1" applyFill="1" applyBorder="1" applyAlignment="1">
      <alignment horizontal="center" vertical="center" wrapText="1"/>
    </xf>
    <xf numFmtId="0" fontId="17" fillId="0" borderId="11" xfId="4" applyFont="1" applyFill="1" applyBorder="1" applyAlignment="1">
      <alignment horizontal="center" vertical="center" wrapText="1"/>
    </xf>
    <xf numFmtId="0" fontId="17" fillId="0" borderId="35" xfId="4" applyFont="1" applyFill="1" applyBorder="1" applyAlignment="1">
      <alignment horizontal="center" vertical="center" wrapText="1"/>
    </xf>
    <xf numFmtId="0" fontId="12" fillId="0" borderId="0" xfId="0" applyFont="1" applyFill="1" applyAlignment="1"/>
    <xf numFmtId="49" fontId="12" fillId="0" borderId="38" xfId="0" applyNumberFormat="1" applyFont="1" applyBorder="1" applyAlignment="1">
      <alignment horizontal="center" vertical="center" wrapText="1"/>
    </xf>
    <xf numFmtId="49" fontId="12" fillId="0" borderId="52" xfId="0" applyNumberFormat="1" applyFont="1" applyBorder="1" applyAlignment="1">
      <alignment horizontal="center" vertical="center" wrapText="1"/>
    </xf>
    <xf numFmtId="0" fontId="11" fillId="0" borderId="4"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66" xfId="0" applyFont="1" applyBorder="1" applyAlignment="1">
      <alignment horizontal="center" vertical="center" wrapText="1"/>
    </xf>
    <xf numFmtId="0" fontId="12" fillId="2" borderId="0" xfId="0" applyFont="1" applyFill="1" applyAlignment="1">
      <alignment vertical="center"/>
    </xf>
    <xf numFmtId="0" fontId="10" fillId="2" borderId="0" xfId="0" applyFont="1" applyFill="1"/>
    <xf numFmtId="0" fontId="10" fillId="2" borderId="1" xfId="0" applyFont="1" applyFill="1" applyBorder="1" applyAlignment="1">
      <alignment horizontal="left"/>
    </xf>
    <xf numFmtId="14" fontId="10" fillId="2" borderId="1" xfId="0" applyNumberFormat="1" applyFont="1" applyFill="1" applyBorder="1" applyAlignment="1">
      <alignment horizontal="left"/>
    </xf>
    <xf numFmtId="0" fontId="35" fillId="2" borderId="0" xfId="2" applyFont="1" applyFill="1" applyAlignment="1">
      <alignment horizontal="center" vertical="center" wrapText="1"/>
    </xf>
    <xf numFmtId="0" fontId="37" fillId="0" borderId="0" xfId="0" applyFont="1"/>
    <xf numFmtId="0" fontId="37" fillId="0" borderId="1" xfId="0" applyFont="1" applyBorder="1"/>
    <xf numFmtId="0" fontId="9" fillId="0" borderId="0" xfId="1" applyFont="1" applyAlignment="1">
      <alignment horizontal="center" vertical="center"/>
    </xf>
    <xf numFmtId="49" fontId="10" fillId="0" borderId="19" xfId="1" applyNumberFormat="1" applyFont="1" applyBorder="1" applyAlignment="1">
      <alignment horizontal="center" vertical="center" wrapText="1"/>
    </xf>
    <xf numFmtId="49" fontId="10" fillId="0" borderId="13" xfId="1" applyNumberFormat="1" applyFont="1" applyBorder="1" applyAlignment="1">
      <alignment horizontal="center" vertical="center" wrapText="1"/>
    </xf>
    <xf numFmtId="2" fontId="10" fillId="0" borderId="20" xfId="1" applyNumberFormat="1" applyFont="1" applyBorder="1" applyAlignment="1">
      <alignment horizontal="center" vertical="center"/>
    </xf>
    <xf numFmtId="2" fontId="10" fillId="0" borderId="49" xfId="1" applyNumberFormat="1" applyFont="1" applyBorder="1" applyAlignment="1">
      <alignment horizontal="center" vertical="center"/>
    </xf>
    <xf numFmtId="2" fontId="10" fillId="0" borderId="66" xfId="1" applyNumberFormat="1" applyFont="1" applyBorder="1" applyAlignment="1">
      <alignment horizontal="center" vertical="center"/>
    </xf>
    <xf numFmtId="2" fontId="10" fillId="0" borderId="25" xfId="1" applyNumberFormat="1" applyFont="1" applyBorder="1" applyAlignment="1">
      <alignment horizontal="center" vertical="center"/>
    </xf>
    <xf numFmtId="2" fontId="10" fillId="0" borderId="2" xfId="1" applyNumberFormat="1" applyFont="1" applyBorder="1" applyAlignment="1">
      <alignment horizontal="center" vertical="center"/>
    </xf>
    <xf numFmtId="2" fontId="10" fillId="0" borderId="64" xfId="1" applyNumberFormat="1" applyFont="1" applyBorder="1" applyAlignment="1">
      <alignment horizontal="center" vertical="center"/>
    </xf>
    <xf numFmtId="49" fontId="12" fillId="0" borderId="2" xfId="0" applyNumberFormat="1" applyFont="1" applyBorder="1" applyAlignment="1" applyProtection="1">
      <alignment horizontal="left" vertical="center"/>
      <protection locked="0"/>
    </xf>
    <xf numFmtId="1" fontId="12" fillId="0" borderId="2" xfId="0" applyNumberFormat="1" applyFont="1" applyBorder="1" applyAlignment="1" applyProtection="1">
      <alignment horizontal="left" vertical="center"/>
      <protection locked="0"/>
    </xf>
    <xf numFmtId="165" fontId="12" fillId="0" borderId="2" xfId="0" applyNumberFormat="1" applyFont="1" applyBorder="1" applyAlignment="1" applyProtection="1">
      <alignment horizontal="left" vertical="center"/>
      <protection locked="0"/>
    </xf>
    <xf numFmtId="49" fontId="12" fillId="0" borderId="1" xfId="0" applyNumberFormat="1" applyFont="1" applyBorder="1" applyAlignment="1" applyProtection="1">
      <alignment horizontal="left" vertical="center"/>
      <protection locked="0"/>
    </xf>
  </cellXfs>
  <cellStyles count="17">
    <cellStyle name="Currency 2" xfId="5" xr:uid="{00000000-0005-0000-0000-000000000000}"/>
    <cellStyle name="Date" xfId="7" xr:uid="{00000000-0005-0000-0000-000001000000}"/>
    <cellStyle name="Fixed" xfId="8" xr:uid="{00000000-0005-0000-0000-000002000000}"/>
    <cellStyle name="Heading1" xfId="9" xr:uid="{00000000-0005-0000-0000-000003000000}"/>
    <cellStyle name="Heading2" xfId="10" xr:uid="{00000000-0005-0000-0000-000004000000}"/>
    <cellStyle name="Normal" xfId="0" builtinId="0"/>
    <cellStyle name="Normal 2" xfId="1" xr:uid="{00000000-0005-0000-0000-000006000000}"/>
    <cellStyle name="Normal 2 2" xfId="4" xr:uid="{00000000-0005-0000-0000-000007000000}"/>
    <cellStyle name="Normal 2 3" xfId="16" xr:uid="{00000000-0005-0000-0000-000008000000}"/>
    <cellStyle name="Normal 3" xfId="2" xr:uid="{00000000-0005-0000-0000-000009000000}"/>
    <cellStyle name="Normal 3 2" xfId="6" xr:uid="{00000000-0005-0000-0000-00000A000000}"/>
    <cellStyle name="Normal 4" xfId="3" xr:uid="{00000000-0005-0000-0000-00000B000000}"/>
    <cellStyle name="Normal 5" xfId="13" xr:uid="{00000000-0005-0000-0000-00000C000000}"/>
    <cellStyle name="Normal 5 2" xfId="14" xr:uid="{00000000-0005-0000-0000-00000D000000}"/>
    <cellStyle name="Obično_ik" xfId="11" xr:uid="{00000000-0005-0000-0000-00000E000000}"/>
    <cellStyle name="Percent" xfId="15" builtinId="5"/>
    <cellStyle name="Style 1" xfId="12" xr:uid="{00000000-0005-0000-0000-000010000000}"/>
  </cellStyles>
  <dxfs count="47">
    <dxf>
      <fill>
        <patternFill>
          <bgColor theme="9"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velimir.krajisnik\Desktop\Veljo\Statisti&#269;ki%20standard\eforme-implementirane15022022\Dru&#353;tva-%20implementirani%20stat%20i%20nadz%20e%20forme\OBRAZAC_TSO1_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velimir.krajisnik\Desktop\Veljo\Statisti&#269;ki%20standard\eforme-implementirane15022022\Obrazac_ZPO_D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СО-РС"/>
      <sheetName val="ТСО-ФБиХ"/>
      <sheetName val="ТСО-УКУПНО"/>
      <sheetName val="OPTransposed"/>
    </sheetNames>
    <sheetDataSet>
      <sheetData sheetId="0">
        <row r="2">
          <cell r="D2">
            <v>0</v>
          </cell>
        </row>
        <row r="3">
          <cell r="D3">
            <v>0</v>
          </cell>
        </row>
        <row r="7">
          <cell r="D7">
            <v>0</v>
          </cell>
        </row>
        <row r="8">
          <cell r="D8">
            <v>0</v>
          </cell>
        </row>
        <row r="9">
          <cell r="D9">
            <v>0</v>
          </cell>
        </row>
        <row r="11">
          <cell r="D11">
            <v>0</v>
          </cell>
        </row>
        <row r="12">
          <cell r="D12">
            <v>0</v>
          </cell>
        </row>
      </sheetData>
      <sheetData sheetId="1">
        <row r="19">
          <cell r="D19">
            <v>0</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ПО-РС"/>
      <sheetName val="OPTransposed"/>
      <sheetName val="ЗПО-ФБиХ"/>
      <sheetName val="ЗПО-Укупно"/>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M167"/>
  <sheetViews>
    <sheetView showGridLines="0" showZeros="0" tabSelected="1" zoomScaleNormal="100" workbookViewId="0">
      <selection activeCell="B11" sqref="B11"/>
    </sheetView>
  </sheetViews>
  <sheetFormatPr defaultRowHeight="15" x14ac:dyDescent="0.25"/>
  <cols>
    <col min="1" max="1" width="8.5703125" style="148" customWidth="1"/>
    <col min="2" max="2" width="48.42578125" style="171" customWidth="1"/>
    <col min="3" max="3" width="8.7109375" style="171" customWidth="1"/>
    <col min="4" max="4" width="10.42578125" style="171" customWidth="1"/>
    <col min="5" max="5" width="11.7109375" style="171" customWidth="1"/>
    <col min="6" max="6" width="7.28515625" style="171" customWidth="1"/>
    <col min="7" max="7" width="12.7109375" style="171" customWidth="1"/>
    <col min="8" max="8" width="8.85546875" style="171" customWidth="1"/>
    <col min="9" max="9" width="8.7109375" style="171" customWidth="1"/>
    <col min="10" max="10" width="8" style="171" customWidth="1"/>
    <col min="11" max="11" width="10.140625" style="171" customWidth="1"/>
    <col min="12" max="16384" width="9.140625" style="171"/>
  </cols>
  <sheetData>
    <row r="1" spans="1:11" x14ac:dyDescent="0.25">
      <c r="A1" s="144"/>
      <c r="B1" s="192"/>
      <c r="C1" s="47"/>
      <c r="D1" s="193"/>
      <c r="E1" s="193"/>
      <c r="F1" s="193"/>
      <c r="G1" s="193"/>
      <c r="H1" s="193"/>
      <c r="J1" s="194" t="s">
        <v>1176</v>
      </c>
      <c r="K1" s="195"/>
    </row>
    <row r="2" spans="1:11" x14ac:dyDescent="0.2">
      <c r="A2" s="188" t="s">
        <v>1</v>
      </c>
      <c r="B2" s="189"/>
      <c r="C2" s="749" t="s">
        <v>2</v>
      </c>
      <c r="D2" s="749"/>
      <c r="E2" s="749"/>
      <c r="F2" s="749"/>
      <c r="G2" s="749"/>
      <c r="H2" s="196"/>
      <c r="I2" s="196"/>
    </row>
    <row r="3" spans="1:11" x14ac:dyDescent="0.2">
      <c r="A3" s="188" t="s">
        <v>3</v>
      </c>
      <c r="B3" s="189"/>
      <c r="C3" s="749" t="s">
        <v>2</v>
      </c>
      <c r="D3" s="749"/>
      <c r="E3" s="749"/>
      <c r="F3" s="749"/>
      <c r="G3" s="749"/>
      <c r="H3" s="196"/>
      <c r="I3" s="196"/>
    </row>
    <row r="4" spans="1:11" x14ac:dyDescent="0.2">
      <c r="A4" s="190" t="s">
        <v>4</v>
      </c>
      <c r="B4" s="191"/>
      <c r="C4" s="749" t="s">
        <v>2</v>
      </c>
      <c r="D4" s="749"/>
      <c r="E4" s="749"/>
      <c r="F4" s="749"/>
      <c r="G4" s="749"/>
      <c r="H4" s="198"/>
      <c r="I4" s="198"/>
    </row>
    <row r="5" spans="1:11" x14ac:dyDescent="0.2">
      <c r="A5" s="190" t="s">
        <v>5</v>
      </c>
      <c r="B5" s="191"/>
      <c r="C5" s="749" t="s">
        <v>2</v>
      </c>
      <c r="D5" s="749"/>
      <c r="E5" s="749"/>
      <c r="F5" s="749"/>
      <c r="G5" s="749"/>
      <c r="H5" s="198"/>
      <c r="I5" s="198"/>
    </row>
    <row r="6" spans="1:11" x14ac:dyDescent="0.2">
      <c r="A6" s="188" t="s">
        <v>6</v>
      </c>
      <c r="B6" s="189"/>
      <c r="C6" s="749" t="s">
        <v>2</v>
      </c>
      <c r="D6" s="749"/>
      <c r="E6" s="749"/>
      <c r="F6" s="749"/>
      <c r="G6" s="749"/>
      <c r="H6" s="199"/>
      <c r="I6" s="199"/>
    </row>
    <row r="7" spans="1:11" x14ac:dyDescent="0.2">
      <c r="A7" s="188" t="s">
        <v>7</v>
      </c>
      <c r="B7" s="189"/>
      <c r="C7" s="749" t="s">
        <v>2</v>
      </c>
      <c r="D7" s="749"/>
      <c r="E7" s="749"/>
      <c r="F7" s="749"/>
      <c r="G7" s="749"/>
      <c r="H7" s="196"/>
      <c r="I7" s="196"/>
    </row>
    <row r="8" spans="1:11" x14ac:dyDescent="0.2">
      <c r="A8" s="188" t="s">
        <v>8</v>
      </c>
      <c r="B8" s="189"/>
      <c r="C8" s="749" t="s">
        <v>2</v>
      </c>
      <c r="D8" s="749"/>
      <c r="E8" s="749"/>
      <c r="F8" s="749"/>
      <c r="G8" s="749"/>
      <c r="H8" s="196"/>
      <c r="I8" s="196"/>
    </row>
    <row r="9" spans="1:11" x14ac:dyDescent="0.2">
      <c r="A9" s="188" t="s">
        <v>239</v>
      </c>
      <c r="B9" s="189"/>
      <c r="C9" s="749" t="s">
        <v>2</v>
      </c>
      <c r="D9" s="749"/>
      <c r="E9" s="749"/>
      <c r="F9" s="749"/>
      <c r="G9" s="749"/>
      <c r="H9" s="196"/>
      <c r="I9" s="196"/>
    </row>
    <row r="10" spans="1:11" x14ac:dyDescent="0.2">
      <c r="A10" s="188" t="s">
        <v>9</v>
      </c>
      <c r="B10" s="189"/>
      <c r="C10" s="749" t="s">
        <v>2</v>
      </c>
      <c r="D10" s="749"/>
      <c r="E10" s="749"/>
      <c r="F10" s="749"/>
      <c r="G10" s="749"/>
      <c r="H10" s="198"/>
      <c r="I10" s="198"/>
    </row>
    <row r="11" spans="1:11" x14ac:dyDescent="0.2">
      <c r="A11" s="188" t="s">
        <v>10</v>
      </c>
      <c r="B11" s="189"/>
      <c r="C11" s="749" t="s">
        <v>2</v>
      </c>
      <c r="D11" s="749"/>
      <c r="E11" s="749"/>
      <c r="F11" s="749"/>
      <c r="G11" s="749"/>
      <c r="H11" s="196"/>
      <c r="I11" s="196"/>
    </row>
    <row r="12" spans="1:11" x14ac:dyDescent="0.2">
      <c r="A12" s="188" t="s">
        <v>11</v>
      </c>
      <c r="B12" s="189"/>
      <c r="C12" s="749" t="s">
        <v>2</v>
      </c>
      <c r="D12" s="749"/>
      <c r="E12" s="749"/>
      <c r="F12" s="749"/>
      <c r="G12" s="749"/>
      <c r="H12" s="196"/>
      <c r="I12" s="196"/>
    </row>
    <row r="13" spans="1:11" x14ac:dyDescent="0.25">
      <c r="A13" s="145"/>
      <c r="B13" s="175"/>
      <c r="C13" s="200"/>
      <c r="D13" s="200"/>
      <c r="E13" s="200"/>
      <c r="F13" s="200"/>
      <c r="G13" s="200"/>
      <c r="H13" s="200"/>
      <c r="I13" s="200"/>
    </row>
    <row r="14" spans="1:11" ht="18.75" x14ac:dyDescent="0.25">
      <c r="A14" s="745" t="s">
        <v>955</v>
      </c>
      <c r="B14" s="745"/>
      <c r="C14" s="745"/>
      <c r="D14" s="745"/>
      <c r="E14" s="745"/>
      <c r="F14" s="745"/>
      <c r="G14" s="745"/>
      <c r="H14" s="745"/>
      <c r="I14" s="745"/>
      <c r="J14" s="745"/>
      <c r="K14" s="745"/>
    </row>
    <row r="15" spans="1:11" ht="12.75" customHeight="1" x14ac:dyDescent="0.25">
      <c r="A15" s="139"/>
      <c r="B15" s="132"/>
      <c r="C15" s="132"/>
      <c r="D15" s="132"/>
      <c r="E15" s="132"/>
      <c r="F15" s="132"/>
      <c r="G15" s="132"/>
      <c r="H15" s="132"/>
      <c r="I15" s="132"/>
      <c r="K15" s="180" t="s">
        <v>12</v>
      </c>
    </row>
    <row r="16" spans="1:11" ht="33" customHeight="1" thickBot="1" x14ac:dyDescent="0.3">
      <c r="A16" s="146"/>
      <c r="B16" s="201"/>
      <c r="C16" s="201"/>
      <c r="D16" s="201"/>
      <c r="E16" s="738" t="s">
        <v>1127</v>
      </c>
      <c r="F16" s="738"/>
      <c r="G16" s="201"/>
      <c r="H16" s="201"/>
      <c r="J16" s="748" t="s">
        <v>1124</v>
      </c>
      <c r="K16" s="748"/>
    </row>
    <row r="17" spans="1:13" ht="45" customHeight="1" x14ac:dyDescent="0.25">
      <c r="A17" s="750" t="s">
        <v>13</v>
      </c>
      <c r="B17" s="739" t="s">
        <v>159</v>
      </c>
      <c r="C17" s="739" t="s">
        <v>694</v>
      </c>
      <c r="D17" s="741" t="s">
        <v>160</v>
      </c>
      <c r="E17" s="743" t="s">
        <v>16</v>
      </c>
      <c r="F17" s="743" t="s">
        <v>17</v>
      </c>
      <c r="G17" s="736" t="s">
        <v>1108</v>
      </c>
      <c r="H17" s="746" t="s">
        <v>1167</v>
      </c>
      <c r="I17" s="747"/>
      <c r="J17" s="746" t="s">
        <v>1122</v>
      </c>
      <c r="K17" s="747"/>
    </row>
    <row r="18" spans="1:13" ht="27" customHeight="1" thickBot="1" x14ac:dyDescent="0.3">
      <c r="A18" s="751"/>
      <c r="B18" s="740"/>
      <c r="C18" s="740"/>
      <c r="D18" s="742"/>
      <c r="E18" s="744"/>
      <c r="F18" s="744"/>
      <c r="G18" s="737"/>
      <c r="H18" s="164" t="s">
        <v>69</v>
      </c>
      <c r="I18" s="164" t="s">
        <v>68</v>
      </c>
      <c r="J18" s="164" t="s">
        <v>69</v>
      </c>
      <c r="K18" s="164" t="s">
        <v>68</v>
      </c>
    </row>
    <row r="19" spans="1:13" ht="10.5" customHeight="1" x14ac:dyDescent="0.25">
      <c r="A19" s="140">
        <v>1</v>
      </c>
      <c r="B19" s="163">
        <v>2</v>
      </c>
      <c r="C19" s="162">
        <v>3</v>
      </c>
      <c r="D19" s="165">
        <v>4</v>
      </c>
      <c r="E19" s="163">
        <v>5</v>
      </c>
      <c r="F19" s="163">
        <v>6</v>
      </c>
      <c r="G19" s="163">
        <v>7</v>
      </c>
      <c r="H19" s="162">
        <v>8</v>
      </c>
      <c r="I19" s="162">
        <v>9</v>
      </c>
      <c r="J19" s="162">
        <v>10</v>
      </c>
      <c r="K19" s="162">
        <v>11</v>
      </c>
    </row>
    <row r="20" spans="1:13" ht="26.25" customHeight="1" x14ac:dyDescent="0.25">
      <c r="A20" s="141" t="s">
        <v>956</v>
      </c>
      <c r="B20" s="60" t="s">
        <v>1143</v>
      </c>
      <c r="C20" s="130"/>
      <c r="D20" s="130"/>
      <c r="E20" s="136"/>
      <c r="F20" s="136"/>
      <c r="G20" s="130"/>
      <c r="H20" s="130"/>
      <c r="I20" s="130"/>
      <c r="J20" s="136"/>
      <c r="K20" s="136"/>
      <c r="M20" s="202"/>
    </row>
    <row r="21" spans="1:13" ht="22.5" x14ac:dyDescent="0.25">
      <c r="A21" s="142" t="s">
        <v>957</v>
      </c>
      <c r="B21" s="119" t="s">
        <v>1144</v>
      </c>
      <c r="C21" s="129"/>
      <c r="D21" s="129"/>
      <c r="E21" s="131"/>
      <c r="F21" s="131"/>
      <c r="G21" s="129"/>
      <c r="H21" s="129"/>
      <c r="I21" s="129"/>
      <c r="J21" s="131"/>
      <c r="K21" s="131"/>
    </row>
    <row r="22" spans="1:13" x14ac:dyDescent="0.25">
      <c r="A22" s="142" t="s">
        <v>958</v>
      </c>
      <c r="B22" s="119" t="s">
        <v>1145</v>
      </c>
      <c r="C22" s="129"/>
      <c r="D22" s="129"/>
      <c r="E22" s="131"/>
      <c r="F22" s="131"/>
      <c r="G22" s="129"/>
      <c r="H22" s="129"/>
      <c r="I22" s="129"/>
      <c r="J22" s="131"/>
      <c r="K22" s="131"/>
    </row>
    <row r="23" spans="1:13" x14ac:dyDescent="0.25">
      <c r="A23" s="142" t="s">
        <v>959</v>
      </c>
      <c r="B23" s="119" t="s">
        <v>1146</v>
      </c>
      <c r="C23" s="129"/>
      <c r="D23" s="129"/>
      <c r="E23" s="131"/>
      <c r="F23" s="131"/>
      <c r="G23" s="129"/>
      <c r="H23" s="129"/>
      <c r="I23" s="129"/>
      <c r="J23" s="131"/>
      <c r="K23" s="131"/>
    </row>
    <row r="24" spans="1:13" ht="26.25" customHeight="1" x14ac:dyDescent="0.25">
      <c r="A24" s="142" t="s">
        <v>960</v>
      </c>
      <c r="B24" s="119" t="s">
        <v>1147</v>
      </c>
      <c r="C24" s="129"/>
      <c r="D24" s="129"/>
      <c r="E24" s="131"/>
      <c r="F24" s="131"/>
      <c r="G24" s="129"/>
      <c r="H24" s="129"/>
      <c r="I24" s="129"/>
      <c r="J24" s="131"/>
      <c r="K24" s="131"/>
    </row>
    <row r="25" spans="1:13" x14ac:dyDescent="0.25">
      <c r="A25" s="142" t="s">
        <v>961</v>
      </c>
      <c r="B25" s="119" t="s">
        <v>1148</v>
      </c>
      <c r="C25" s="129"/>
      <c r="D25" s="129"/>
      <c r="E25" s="131"/>
      <c r="F25" s="131"/>
      <c r="G25" s="129"/>
      <c r="H25" s="129"/>
      <c r="I25" s="129"/>
      <c r="J25" s="131"/>
      <c r="K25" s="131"/>
    </row>
    <row r="26" spans="1:13" x14ac:dyDescent="0.25">
      <c r="A26" s="143" t="s">
        <v>962</v>
      </c>
      <c r="B26" s="119" t="s">
        <v>1149</v>
      </c>
      <c r="C26" s="129"/>
      <c r="D26" s="129"/>
      <c r="E26" s="131"/>
      <c r="F26" s="131"/>
      <c r="G26" s="129"/>
      <c r="H26" s="129"/>
      <c r="I26" s="129"/>
      <c r="J26" s="131"/>
      <c r="K26" s="131"/>
    </row>
    <row r="27" spans="1:13" ht="23.25" customHeight="1" x14ac:dyDescent="0.25">
      <c r="A27" s="143" t="s">
        <v>963</v>
      </c>
      <c r="B27" s="119" t="s">
        <v>1150</v>
      </c>
      <c r="C27" s="129"/>
      <c r="D27" s="129"/>
      <c r="E27" s="131"/>
      <c r="F27" s="131"/>
      <c r="G27" s="129"/>
      <c r="H27" s="129"/>
      <c r="I27" s="129"/>
      <c r="J27" s="131"/>
      <c r="K27" s="131"/>
    </row>
    <row r="28" spans="1:13" x14ac:dyDescent="0.25">
      <c r="A28" s="142" t="s">
        <v>964</v>
      </c>
      <c r="B28" s="119" t="s">
        <v>1151</v>
      </c>
      <c r="C28" s="129"/>
      <c r="D28" s="129"/>
      <c r="E28" s="131"/>
      <c r="F28" s="131"/>
      <c r="G28" s="129"/>
      <c r="H28" s="129"/>
      <c r="I28" s="129"/>
      <c r="J28" s="131"/>
      <c r="K28" s="131"/>
    </row>
    <row r="29" spans="1:13" s="300" customFormat="1" x14ac:dyDescent="0.25">
      <c r="A29" s="297" t="s">
        <v>18</v>
      </c>
      <c r="B29" s="298" t="s">
        <v>19</v>
      </c>
      <c r="C29" s="334">
        <f>SUM(C20:C28)</f>
        <v>0</v>
      </c>
      <c r="D29" s="334">
        <f>SUM(D20:D28)</f>
        <v>0</v>
      </c>
      <c r="E29" s="299"/>
      <c r="F29" s="335"/>
      <c r="G29" s="334">
        <f>SUM(G20:G28)</f>
        <v>0</v>
      </c>
      <c r="H29" s="334">
        <f>SUM(H20:H28)</f>
        <v>0</v>
      </c>
      <c r="I29" s="334">
        <f>SUM(I20:I28)</f>
        <v>0</v>
      </c>
      <c r="J29" s="299"/>
      <c r="K29" s="299"/>
    </row>
    <row r="30" spans="1:13" x14ac:dyDescent="0.25">
      <c r="A30" s="142" t="s">
        <v>965</v>
      </c>
      <c r="B30" s="52" t="s">
        <v>966</v>
      </c>
      <c r="C30" s="335"/>
      <c r="D30" s="335"/>
      <c r="E30" s="131"/>
      <c r="F30" s="131"/>
      <c r="G30" s="335"/>
      <c r="H30" s="335"/>
      <c r="I30" s="335"/>
      <c r="J30" s="131"/>
      <c r="K30" s="131"/>
    </row>
    <row r="31" spans="1:13" x14ac:dyDescent="0.25">
      <c r="A31" s="142" t="s">
        <v>967</v>
      </c>
      <c r="B31" s="52" t="s">
        <v>968</v>
      </c>
      <c r="C31" s="335"/>
      <c r="D31" s="335"/>
      <c r="E31" s="131"/>
      <c r="F31" s="131"/>
      <c r="G31" s="335"/>
      <c r="H31" s="335"/>
      <c r="I31" s="335"/>
      <c r="J31" s="131"/>
      <c r="K31" s="131"/>
    </row>
    <row r="32" spans="1:13" x14ac:dyDescent="0.25">
      <c r="A32" s="142" t="s">
        <v>969</v>
      </c>
      <c r="B32" s="52" t="s">
        <v>970</v>
      </c>
      <c r="C32" s="335"/>
      <c r="D32" s="335"/>
      <c r="E32" s="131"/>
      <c r="F32" s="131"/>
      <c r="G32" s="335"/>
      <c r="H32" s="335"/>
      <c r="I32" s="335"/>
      <c r="J32" s="131"/>
      <c r="K32" s="131"/>
    </row>
    <row r="33" spans="1:11" x14ac:dyDescent="0.25">
      <c r="A33" s="142" t="s">
        <v>971</v>
      </c>
      <c r="B33" s="52" t="s">
        <v>972</v>
      </c>
      <c r="C33" s="335"/>
      <c r="D33" s="335"/>
      <c r="E33" s="131"/>
      <c r="F33" s="131"/>
      <c r="G33" s="335"/>
      <c r="H33" s="335"/>
      <c r="I33" s="335"/>
      <c r="J33" s="131"/>
      <c r="K33" s="131"/>
    </row>
    <row r="34" spans="1:11" s="300" customFormat="1" x14ac:dyDescent="0.25">
      <c r="A34" s="297" t="s">
        <v>20</v>
      </c>
      <c r="B34" s="298" t="s">
        <v>21</v>
      </c>
      <c r="C34" s="334">
        <f>SUM(C30:C33)</f>
        <v>0</v>
      </c>
      <c r="D34" s="334">
        <f>SUM(D30:D33)</f>
        <v>0</v>
      </c>
      <c r="E34" s="335"/>
      <c r="F34" s="335"/>
      <c r="G34" s="334">
        <f>SUM(G30:G33)</f>
        <v>0</v>
      </c>
      <c r="H34" s="334">
        <f>SUM(H30:H33)</f>
        <v>0</v>
      </c>
      <c r="I34" s="334">
        <f>SUM(I30:I33)</f>
        <v>0</v>
      </c>
      <c r="J34" s="335"/>
      <c r="K34" s="335"/>
    </row>
    <row r="35" spans="1:11" s="300" customFormat="1" x14ac:dyDescent="0.25">
      <c r="A35" s="143" t="s">
        <v>973</v>
      </c>
      <c r="B35" s="301" t="s">
        <v>974</v>
      </c>
      <c r="C35" s="335"/>
      <c r="D35" s="335"/>
      <c r="E35" s="336"/>
      <c r="F35" s="336"/>
      <c r="G35" s="335"/>
      <c r="H35" s="335"/>
      <c r="I35" s="335"/>
      <c r="J35" s="336"/>
      <c r="K35" s="336"/>
    </row>
    <row r="36" spans="1:11" s="300" customFormat="1" x14ac:dyDescent="0.25">
      <c r="A36" s="143" t="s">
        <v>975</v>
      </c>
      <c r="B36" s="301" t="s">
        <v>1141</v>
      </c>
      <c r="C36" s="335"/>
      <c r="D36" s="335"/>
      <c r="E36" s="336"/>
      <c r="F36" s="336"/>
      <c r="G36" s="335"/>
      <c r="H36" s="335"/>
      <c r="I36" s="335"/>
      <c r="J36" s="336"/>
      <c r="K36" s="336"/>
    </row>
    <row r="37" spans="1:11" s="300" customFormat="1" ht="22.5" x14ac:dyDescent="0.25">
      <c r="A37" s="143" t="s">
        <v>976</v>
      </c>
      <c r="B37" s="301" t="s">
        <v>977</v>
      </c>
      <c r="C37" s="335"/>
      <c r="D37" s="335"/>
      <c r="E37" s="336"/>
      <c r="F37" s="336"/>
      <c r="G37" s="335"/>
      <c r="H37" s="335"/>
      <c r="I37" s="335"/>
      <c r="J37" s="336"/>
      <c r="K37" s="336"/>
    </row>
    <row r="38" spans="1:11" s="300" customFormat="1" ht="26.25" customHeight="1" x14ac:dyDescent="0.25">
      <c r="A38" s="297" t="s">
        <v>22</v>
      </c>
      <c r="B38" s="298" t="s">
        <v>1171</v>
      </c>
      <c r="C38" s="334">
        <f>SUM(C35:C37)</f>
        <v>0</v>
      </c>
      <c r="D38" s="334">
        <f>SUM(D35:D37)</f>
        <v>0</v>
      </c>
      <c r="E38" s="335"/>
      <c r="F38" s="335"/>
      <c r="G38" s="334">
        <f>SUM(G35:G37)</f>
        <v>0</v>
      </c>
      <c r="H38" s="334">
        <f>SUM(H35:H37)</f>
        <v>0</v>
      </c>
      <c r="I38" s="334">
        <f>SUM(I35:I37)</f>
        <v>0</v>
      </c>
      <c r="J38" s="335"/>
      <c r="K38" s="335"/>
    </row>
    <row r="39" spans="1:11" s="300" customFormat="1" x14ac:dyDescent="0.25">
      <c r="A39" s="143" t="s">
        <v>978</v>
      </c>
      <c r="B39" s="301" t="s">
        <v>979</v>
      </c>
      <c r="C39" s="335"/>
      <c r="D39" s="335"/>
      <c r="E39" s="336"/>
      <c r="F39" s="336"/>
      <c r="G39" s="335"/>
      <c r="H39" s="335"/>
      <c r="I39" s="335"/>
      <c r="J39" s="336"/>
      <c r="K39" s="336"/>
    </row>
    <row r="40" spans="1:11" s="300" customFormat="1" x14ac:dyDescent="0.25">
      <c r="A40" s="143" t="s">
        <v>980</v>
      </c>
      <c r="B40" s="301" t="s">
        <v>981</v>
      </c>
      <c r="C40" s="335"/>
      <c r="D40" s="335"/>
      <c r="E40" s="336"/>
      <c r="F40" s="336"/>
      <c r="G40" s="335"/>
      <c r="H40" s="335"/>
      <c r="I40" s="335"/>
      <c r="J40" s="336"/>
      <c r="K40" s="336"/>
    </row>
    <row r="41" spans="1:11" s="300" customFormat="1" x14ac:dyDescent="0.25">
      <c r="A41" s="297" t="s">
        <v>23</v>
      </c>
      <c r="B41" s="298" t="s">
        <v>24</v>
      </c>
      <c r="C41" s="334">
        <f>SUM(C39:C40)</f>
        <v>0</v>
      </c>
      <c r="D41" s="334">
        <f>SUM(D39:D40)</f>
        <v>0</v>
      </c>
      <c r="E41" s="335"/>
      <c r="F41" s="335"/>
      <c r="G41" s="334">
        <f>SUM(G39:G40)</f>
        <v>0</v>
      </c>
      <c r="H41" s="334">
        <f>SUM(H39:H40)</f>
        <v>0</v>
      </c>
      <c r="I41" s="334">
        <f>SUM(I39:I40)</f>
        <v>0</v>
      </c>
      <c r="J41" s="335"/>
      <c r="K41" s="335"/>
    </row>
    <row r="42" spans="1:11" s="300" customFormat="1" x14ac:dyDescent="0.25">
      <c r="A42" s="143" t="s">
        <v>982</v>
      </c>
      <c r="B42" s="301" t="s">
        <v>983</v>
      </c>
      <c r="C42" s="335"/>
      <c r="D42" s="335"/>
      <c r="E42" s="336"/>
      <c r="F42" s="336"/>
      <c r="G42" s="335"/>
      <c r="H42" s="335"/>
      <c r="I42" s="335"/>
      <c r="J42" s="336"/>
      <c r="K42" s="336"/>
    </row>
    <row r="43" spans="1:11" s="300" customFormat="1" x14ac:dyDescent="0.25">
      <c r="A43" s="143" t="s">
        <v>984</v>
      </c>
      <c r="B43" s="301" t="s">
        <v>985</v>
      </c>
      <c r="C43" s="335"/>
      <c r="D43" s="335"/>
      <c r="E43" s="336"/>
      <c r="F43" s="336"/>
      <c r="G43" s="335"/>
      <c r="H43" s="335"/>
      <c r="I43" s="335"/>
      <c r="J43" s="336"/>
      <c r="K43" s="336"/>
    </row>
    <row r="44" spans="1:11" s="300" customFormat="1" x14ac:dyDescent="0.25">
      <c r="A44" s="297" t="s">
        <v>25</v>
      </c>
      <c r="B44" s="298" t="s">
        <v>26</v>
      </c>
      <c r="C44" s="334">
        <f>SUM(C42:C43)</f>
        <v>0</v>
      </c>
      <c r="D44" s="334">
        <f>SUM(D42:D43)</f>
        <v>0</v>
      </c>
      <c r="E44" s="335"/>
      <c r="F44" s="335"/>
      <c r="G44" s="334">
        <f>SUM(G42:G43)</f>
        <v>0</v>
      </c>
      <c r="H44" s="334">
        <f>SUM(H42:H43)</f>
        <v>0</v>
      </c>
      <c r="I44" s="334">
        <f>SUM(I42:I43)</f>
        <v>0</v>
      </c>
      <c r="J44" s="335"/>
      <c r="K44" s="335"/>
    </row>
    <row r="45" spans="1:11" s="300" customFormat="1" x14ac:dyDescent="0.25">
      <c r="A45" s="143" t="s">
        <v>986</v>
      </c>
      <c r="B45" s="301" t="s">
        <v>987</v>
      </c>
      <c r="C45" s="335"/>
      <c r="D45" s="335"/>
      <c r="E45" s="336"/>
      <c r="F45" s="336"/>
      <c r="G45" s="335"/>
      <c r="H45" s="335"/>
      <c r="I45" s="335"/>
      <c r="J45" s="336"/>
      <c r="K45" s="336"/>
    </row>
    <row r="46" spans="1:11" s="300" customFormat="1" x14ac:dyDescent="0.25">
      <c r="A46" s="143" t="s">
        <v>988</v>
      </c>
      <c r="B46" s="301" t="s">
        <v>989</v>
      </c>
      <c r="C46" s="335"/>
      <c r="D46" s="335"/>
      <c r="E46" s="336"/>
      <c r="F46" s="336"/>
      <c r="G46" s="335"/>
      <c r="H46" s="335"/>
      <c r="I46" s="335"/>
      <c r="J46" s="336"/>
      <c r="K46" s="336"/>
    </row>
    <row r="47" spans="1:11" s="300" customFormat="1" x14ac:dyDescent="0.25">
      <c r="A47" s="143" t="s">
        <v>990</v>
      </c>
      <c r="B47" s="301" t="s">
        <v>991</v>
      </c>
      <c r="C47" s="335"/>
      <c r="D47" s="335"/>
      <c r="E47" s="336"/>
      <c r="F47" s="336"/>
      <c r="G47" s="335"/>
      <c r="H47" s="335"/>
      <c r="I47" s="335"/>
      <c r="J47" s="336"/>
      <c r="K47" s="336"/>
    </row>
    <row r="48" spans="1:11" s="300" customFormat="1" x14ac:dyDescent="0.25">
      <c r="A48" s="143" t="s">
        <v>992</v>
      </c>
      <c r="B48" s="301" t="s">
        <v>993</v>
      </c>
      <c r="C48" s="335"/>
      <c r="D48" s="335"/>
      <c r="E48" s="336"/>
      <c r="F48" s="336"/>
      <c r="G48" s="335"/>
      <c r="H48" s="335"/>
      <c r="I48" s="335"/>
      <c r="J48" s="336"/>
      <c r="K48" s="336"/>
    </row>
    <row r="49" spans="1:11" s="300" customFormat="1" x14ac:dyDescent="0.25">
      <c r="A49" s="143" t="s">
        <v>994</v>
      </c>
      <c r="B49" s="301" t="s">
        <v>995</v>
      </c>
      <c r="C49" s="335"/>
      <c r="D49" s="335"/>
      <c r="E49" s="336"/>
      <c r="F49" s="336"/>
      <c r="G49" s="335"/>
      <c r="H49" s="335"/>
      <c r="I49" s="335"/>
      <c r="J49" s="336"/>
      <c r="K49" s="336"/>
    </row>
    <row r="50" spans="1:11" s="300" customFormat="1" x14ac:dyDescent="0.25">
      <c r="A50" s="297" t="s">
        <v>27</v>
      </c>
      <c r="B50" s="298" t="s">
        <v>28</v>
      </c>
      <c r="C50" s="334">
        <f>SUM(C45:C49)</f>
        <v>0</v>
      </c>
      <c r="D50" s="334">
        <f>SUM(D45:D49)</f>
        <v>0</v>
      </c>
      <c r="E50" s="335"/>
      <c r="F50" s="335"/>
      <c r="G50" s="334">
        <f>SUM(G45:G49)</f>
        <v>0</v>
      </c>
      <c r="H50" s="334">
        <f>SUM(H45:H49)</f>
        <v>0</v>
      </c>
      <c r="I50" s="334">
        <f>SUM(I45:I49)</f>
        <v>0</v>
      </c>
      <c r="J50" s="335"/>
      <c r="K50" s="335"/>
    </row>
    <row r="51" spans="1:11" s="300" customFormat="1" x14ac:dyDescent="0.25">
      <c r="A51" s="143" t="s">
        <v>996</v>
      </c>
      <c r="B51" s="301" t="s">
        <v>997</v>
      </c>
      <c r="C51" s="335"/>
      <c r="D51" s="335"/>
      <c r="E51" s="336"/>
      <c r="F51" s="336"/>
      <c r="G51" s="335"/>
      <c r="H51" s="335"/>
      <c r="I51" s="335"/>
      <c r="J51" s="336"/>
      <c r="K51" s="336"/>
    </row>
    <row r="52" spans="1:11" s="300" customFormat="1" x14ac:dyDescent="0.25">
      <c r="A52" s="143" t="s">
        <v>998</v>
      </c>
      <c r="B52" s="301" t="s">
        <v>999</v>
      </c>
      <c r="C52" s="335"/>
      <c r="D52" s="335"/>
      <c r="E52" s="336"/>
      <c r="F52" s="336"/>
      <c r="G52" s="335"/>
      <c r="H52" s="335"/>
      <c r="I52" s="335"/>
      <c r="J52" s="336"/>
      <c r="K52" s="336"/>
    </row>
    <row r="53" spans="1:11" s="300" customFormat="1" x14ac:dyDescent="0.25">
      <c r="A53" s="143" t="s">
        <v>1000</v>
      </c>
      <c r="B53" s="301" t="s">
        <v>1001</v>
      </c>
      <c r="C53" s="335"/>
      <c r="D53" s="335"/>
      <c r="E53" s="336"/>
      <c r="F53" s="336"/>
      <c r="G53" s="335"/>
      <c r="H53" s="335"/>
      <c r="I53" s="335"/>
      <c r="J53" s="336"/>
      <c r="K53" s="336"/>
    </row>
    <row r="54" spans="1:11" s="300" customFormat="1" x14ac:dyDescent="0.25">
      <c r="A54" s="143" t="s">
        <v>1002</v>
      </c>
      <c r="B54" s="301" t="s">
        <v>1126</v>
      </c>
      <c r="C54" s="335"/>
      <c r="D54" s="335"/>
      <c r="E54" s="336"/>
      <c r="F54" s="336"/>
      <c r="G54" s="335"/>
      <c r="H54" s="335"/>
      <c r="I54" s="335"/>
      <c r="J54" s="336"/>
      <c r="K54" s="336"/>
    </row>
    <row r="55" spans="1:11" s="300" customFormat="1" x14ac:dyDescent="0.25">
      <c r="A55" s="143" t="s">
        <v>1003</v>
      </c>
      <c r="B55" s="301" t="s">
        <v>1004</v>
      </c>
      <c r="C55" s="335"/>
      <c r="D55" s="335"/>
      <c r="E55" s="336"/>
      <c r="F55" s="336"/>
      <c r="G55" s="335"/>
      <c r="H55" s="335"/>
      <c r="I55" s="335"/>
      <c r="J55" s="336"/>
      <c r="K55" s="336"/>
    </row>
    <row r="56" spans="1:11" s="300" customFormat="1" x14ac:dyDescent="0.25">
      <c r="A56" s="297" t="s">
        <v>29</v>
      </c>
      <c r="B56" s="298" t="s">
        <v>30</v>
      </c>
      <c r="C56" s="334">
        <f>SUM(C51:C55)</f>
        <v>0</v>
      </c>
      <c r="D56" s="334">
        <f>SUM(D51:D55)</f>
        <v>0</v>
      </c>
      <c r="E56" s="335"/>
      <c r="F56" s="335"/>
      <c r="G56" s="334">
        <f>SUM(G51:G55)</f>
        <v>0</v>
      </c>
      <c r="H56" s="334">
        <f>SUM(H51:H55)</f>
        <v>0</v>
      </c>
      <c r="I56" s="334">
        <f>SUM(I51:I55)</f>
        <v>0</v>
      </c>
      <c r="J56" s="335"/>
      <c r="K56" s="335"/>
    </row>
    <row r="57" spans="1:11" s="300" customFormat="1" ht="23.25" customHeight="1" x14ac:dyDescent="0.25">
      <c r="A57" s="302" t="s">
        <v>1005</v>
      </c>
      <c r="B57" s="303" t="s">
        <v>1104</v>
      </c>
      <c r="C57" s="337"/>
      <c r="D57" s="337"/>
      <c r="E57" s="336"/>
      <c r="F57" s="336"/>
      <c r="G57" s="335"/>
      <c r="H57" s="335"/>
      <c r="I57" s="335"/>
      <c r="J57" s="336"/>
      <c r="K57" s="336"/>
    </row>
    <row r="58" spans="1:11" s="300" customFormat="1" ht="14.25" customHeight="1" x14ac:dyDescent="0.25">
      <c r="A58" s="302" t="s">
        <v>1006</v>
      </c>
      <c r="B58" s="303" t="s">
        <v>1105</v>
      </c>
      <c r="C58" s="337"/>
      <c r="D58" s="337"/>
      <c r="E58" s="336"/>
      <c r="F58" s="336"/>
      <c r="G58" s="335"/>
      <c r="H58" s="335"/>
      <c r="I58" s="335"/>
      <c r="J58" s="336"/>
      <c r="K58" s="336"/>
    </row>
    <row r="59" spans="1:11" s="300" customFormat="1" x14ac:dyDescent="0.25">
      <c r="A59" s="302" t="s">
        <v>1128</v>
      </c>
      <c r="B59" s="303" t="s">
        <v>1129</v>
      </c>
      <c r="C59" s="337"/>
      <c r="D59" s="337"/>
      <c r="E59" s="336"/>
      <c r="F59" s="336"/>
      <c r="G59" s="335"/>
      <c r="H59" s="335"/>
      <c r="I59" s="335"/>
      <c r="J59" s="336"/>
      <c r="K59" s="336"/>
    </row>
    <row r="60" spans="1:11" s="300" customFormat="1" ht="15" customHeight="1" x14ac:dyDescent="0.25">
      <c r="A60" s="302" t="s">
        <v>1007</v>
      </c>
      <c r="B60" s="303" t="s">
        <v>1106</v>
      </c>
      <c r="C60" s="337"/>
      <c r="D60" s="337"/>
      <c r="E60" s="336"/>
      <c r="F60" s="336"/>
      <c r="G60" s="335"/>
      <c r="H60" s="335"/>
      <c r="I60" s="335"/>
      <c r="J60" s="336"/>
      <c r="K60" s="336"/>
    </row>
    <row r="61" spans="1:11" s="300" customFormat="1" x14ac:dyDescent="0.25">
      <c r="A61" s="304" t="s">
        <v>31</v>
      </c>
      <c r="B61" s="305" t="s">
        <v>32</v>
      </c>
      <c r="C61" s="334">
        <f>SUM(C57:C60)</f>
        <v>0</v>
      </c>
      <c r="D61" s="334">
        <f>SUM(D57:D60)</f>
        <v>0</v>
      </c>
      <c r="E61" s="335"/>
      <c r="F61" s="335"/>
      <c r="G61" s="334">
        <f>SUM(G57:G60)</f>
        <v>0</v>
      </c>
      <c r="H61" s="334">
        <f t="shared" ref="H61:I61" si="0">SUM(H57:H60)</f>
        <v>0</v>
      </c>
      <c r="I61" s="334">
        <f t="shared" si="0"/>
        <v>0</v>
      </c>
      <c r="J61" s="335"/>
      <c r="K61" s="335"/>
    </row>
    <row r="62" spans="1:11" s="300" customFormat="1" x14ac:dyDescent="0.25">
      <c r="A62" s="306" t="s">
        <v>191</v>
      </c>
      <c r="B62" s="307" t="s">
        <v>192</v>
      </c>
      <c r="C62" s="338"/>
      <c r="D62" s="338"/>
      <c r="E62" s="339"/>
      <c r="F62" s="339"/>
      <c r="G62" s="338"/>
      <c r="H62" s="338"/>
      <c r="I62" s="338"/>
      <c r="J62" s="339"/>
      <c r="K62" s="339"/>
    </row>
    <row r="63" spans="1:11" s="300" customFormat="1" x14ac:dyDescent="0.25">
      <c r="A63" s="147" t="s">
        <v>197</v>
      </c>
      <c r="B63" s="308" t="s">
        <v>193</v>
      </c>
      <c r="C63" s="338"/>
      <c r="D63" s="338"/>
      <c r="E63" s="340"/>
      <c r="F63" s="340"/>
      <c r="G63" s="338"/>
      <c r="H63" s="338"/>
      <c r="I63" s="338"/>
      <c r="J63" s="340"/>
      <c r="K63" s="340"/>
    </row>
    <row r="64" spans="1:11" s="300" customFormat="1" x14ac:dyDescent="0.25">
      <c r="A64" s="147" t="s">
        <v>198</v>
      </c>
      <c r="B64" s="308" t="s">
        <v>194</v>
      </c>
      <c r="C64" s="338"/>
      <c r="D64" s="338"/>
      <c r="E64" s="340"/>
      <c r="F64" s="340"/>
      <c r="G64" s="338"/>
      <c r="H64" s="338"/>
      <c r="I64" s="338"/>
      <c r="J64" s="340"/>
      <c r="K64" s="340"/>
    </row>
    <row r="65" spans="1:11" s="300" customFormat="1" x14ac:dyDescent="0.25">
      <c r="A65" s="147" t="s">
        <v>199</v>
      </c>
      <c r="B65" s="308" t="s">
        <v>195</v>
      </c>
      <c r="C65" s="338"/>
      <c r="D65" s="338"/>
      <c r="E65" s="340"/>
      <c r="F65" s="340"/>
      <c r="G65" s="338"/>
      <c r="H65" s="338"/>
      <c r="I65" s="338"/>
      <c r="J65" s="340"/>
      <c r="K65" s="340"/>
    </row>
    <row r="66" spans="1:11" s="300" customFormat="1" x14ac:dyDescent="0.25">
      <c r="A66" s="147" t="s">
        <v>200</v>
      </c>
      <c r="B66" s="308" t="s">
        <v>196</v>
      </c>
      <c r="C66" s="338"/>
      <c r="D66" s="338"/>
      <c r="E66" s="340"/>
      <c r="F66" s="340"/>
      <c r="G66" s="338"/>
      <c r="H66" s="338"/>
      <c r="I66" s="338"/>
      <c r="J66" s="340"/>
      <c r="K66" s="340"/>
    </row>
    <row r="67" spans="1:11" s="300" customFormat="1" x14ac:dyDescent="0.25">
      <c r="A67" s="147" t="s">
        <v>201</v>
      </c>
      <c r="B67" s="308" t="s">
        <v>202</v>
      </c>
      <c r="C67" s="338"/>
      <c r="D67" s="338"/>
      <c r="E67" s="340"/>
      <c r="F67" s="340"/>
      <c r="G67" s="338"/>
      <c r="H67" s="338"/>
      <c r="I67" s="338"/>
      <c r="J67" s="340"/>
      <c r="K67" s="340"/>
    </row>
    <row r="68" spans="1:11" s="300" customFormat="1" x14ac:dyDescent="0.25">
      <c r="A68" s="147" t="s">
        <v>204</v>
      </c>
      <c r="B68" s="308" t="s">
        <v>203</v>
      </c>
      <c r="C68" s="338"/>
      <c r="D68" s="338"/>
      <c r="E68" s="340"/>
      <c r="F68" s="340"/>
      <c r="G68" s="338"/>
      <c r="H68" s="338"/>
      <c r="I68" s="338"/>
      <c r="J68" s="340"/>
      <c r="K68" s="340"/>
    </row>
    <row r="69" spans="1:11" s="300" customFormat="1" x14ac:dyDescent="0.25">
      <c r="A69" s="147" t="s">
        <v>205</v>
      </c>
      <c r="B69" s="308" t="s">
        <v>211</v>
      </c>
      <c r="C69" s="338"/>
      <c r="D69" s="338"/>
      <c r="E69" s="340"/>
      <c r="F69" s="340"/>
      <c r="G69" s="338"/>
      <c r="H69" s="338"/>
      <c r="I69" s="338"/>
      <c r="J69" s="340"/>
      <c r="K69" s="340"/>
    </row>
    <row r="70" spans="1:11" s="300" customFormat="1" x14ac:dyDescent="0.25">
      <c r="A70" s="147" t="s">
        <v>206</v>
      </c>
      <c r="B70" s="308" t="s">
        <v>212</v>
      </c>
      <c r="C70" s="338"/>
      <c r="D70" s="338"/>
      <c r="E70" s="340"/>
      <c r="F70" s="340"/>
      <c r="G70" s="338"/>
      <c r="H70" s="338"/>
      <c r="I70" s="338"/>
      <c r="J70" s="340"/>
      <c r="K70" s="340"/>
    </row>
    <row r="71" spans="1:11" s="300" customFormat="1" x14ac:dyDescent="0.25">
      <c r="A71" s="147" t="s">
        <v>207</v>
      </c>
      <c r="B71" s="308" t="s">
        <v>213</v>
      </c>
      <c r="C71" s="338"/>
      <c r="D71" s="338"/>
      <c r="E71" s="340"/>
      <c r="F71" s="340"/>
      <c r="G71" s="338"/>
      <c r="H71" s="338"/>
      <c r="I71" s="338"/>
      <c r="J71" s="340"/>
      <c r="K71" s="340"/>
    </row>
    <row r="72" spans="1:11" s="300" customFormat="1" x14ac:dyDescent="0.25">
      <c r="A72" s="147" t="s">
        <v>208</v>
      </c>
      <c r="B72" s="308" t="s">
        <v>214</v>
      </c>
      <c r="C72" s="338"/>
      <c r="D72" s="338"/>
      <c r="E72" s="340"/>
      <c r="F72" s="340"/>
      <c r="G72" s="338"/>
      <c r="H72" s="338"/>
      <c r="I72" s="338"/>
      <c r="J72" s="340"/>
      <c r="K72" s="340"/>
    </row>
    <row r="73" spans="1:11" s="300" customFormat="1" x14ac:dyDescent="0.25">
      <c r="A73" s="147" t="s">
        <v>209</v>
      </c>
      <c r="B73" s="308" t="s">
        <v>215</v>
      </c>
      <c r="C73" s="338"/>
      <c r="D73" s="338"/>
      <c r="E73" s="340"/>
      <c r="F73" s="340"/>
      <c r="G73" s="338"/>
      <c r="H73" s="338"/>
      <c r="I73" s="338"/>
      <c r="J73" s="340"/>
      <c r="K73" s="340"/>
    </row>
    <row r="74" spans="1:11" s="300" customFormat="1" x14ac:dyDescent="0.25">
      <c r="A74" s="147" t="s">
        <v>210</v>
      </c>
      <c r="B74" s="308" t="s">
        <v>1142</v>
      </c>
      <c r="C74" s="338"/>
      <c r="D74" s="338"/>
      <c r="E74" s="340"/>
      <c r="F74" s="340"/>
      <c r="G74" s="338"/>
      <c r="H74" s="338"/>
      <c r="I74" s="338"/>
      <c r="J74" s="340"/>
      <c r="K74" s="340"/>
    </row>
    <row r="75" spans="1:11" s="300" customFormat="1" x14ac:dyDescent="0.25">
      <c r="A75" s="297" t="s">
        <v>33</v>
      </c>
      <c r="B75" s="298" t="s">
        <v>1173</v>
      </c>
      <c r="C75" s="334">
        <f>SUM(C62:C74)</f>
        <v>0</v>
      </c>
      <c r="D75" s="334">
        <f>SUM(D62:D74)</f>
        <v>0</v>
      </c>
      <c r="E75" s="335"/>
      <c r="F75" s="335"/>
      <c r="G75" s="334">
        <f>SUM(G62:G74)</f>
        <v>0</v>
      </c>
      <c r="H75" s="334">
        <f>SUM(H62:H74)</f>
        <v>0</v>
      </c>
      <c r="I75" s="334">
        <f>SUM(I62:I74)</f>
        <v>0</v>
      </c>
      <c r="J75" s="335"/>
      <c r="K75" s="335"/>
    </row>
    <row r="76" spans="1:11" s="300" customFormat="1" ht="36.75" customHeight="1" x14ac:dyDescent="0.25">
      <c r="A76" s="147" t="s">
        <v>791</v>
      </c>
      <c r="B76" s="301" t="s">
        <v>1152</v>
      </c>
      <c r="C76" s="341"/>
      <c r="D76" s="341"/>
      <c r="E76" s="340"/>
      <c r="F76" s="340"/>
      <c r="G76" s="341"/>
      <c r="H76" s="341"/>
      <c r="I76" s="341"/>
      <c r="J76" s="340"/>
      <c r="K76" s="340"/>
    </row>
    <row r="77" spans="1:11" s="300" customFormat="1" ht="25.5" customHeight="1" x14ac:dyDescent="0.25">
      <c r="A77" s="147" t="s">
        <v>183</v>
      </c>
      <c r="B77" s="301" t="s">
        <v>1008</v>
      </c>
      <c r="C77" s="341"/>
      <c r="D77" s="341"/>
      <c r="E77" s="340"/>
      <c r="F77" s="340"/>
      <c r="G77" s="341"/>
      <c r="H77" s="341"/>
      <c r="I77" s="341"/>
      <c r="J77" s="340"/>
      <c r="K77" s="340"/>
    </row>
    <row r="78" spans="1:11" s="300" customFormat="1" ht="22.5" x14ac:dyDescent="0.25">
      <c r="A78" s="147" t="s">
        <v>184</v>
      </c>
      <c r="B78" s="301" t="s">
        <v>185</v>
      </c>
      <c r="C78" s="341"/>
      <c r="D78" s="341"/>
      <c r="E78" s="340"/>
      <c r="F78" s="340"/>
      <c r="G78" s="341"/>
      <c r="H78" s="341"/>
      <c r="I78" s="341"/>
      <c r="J78" s="340"/>
      <c r="K78" s="340"/>
    </row>
    <row r="79" spans="1:11" s="300" customFormat="1" ht="17.25" customHeight="1" x14ac:dyDescent="0.25">
      <c r="A79" s="147" t="s">
        <v>186</v>
      </c>
      <c r="B79" s="301" t="s">
        <v>1009</v>
      </c>
      <c r="C79" s="341"/>
      <c r="D79" s="341"/>
      <c r="E79" s="340"/>
      <c r="F79" s="340"/>
      <c r="G79" s="341"/>
      <c r="H79" s="341"/>
      <c r="I79" s="341"/>
      <c r="J79" s="340"/>
      <c r="K79" s="340"/>
    </row>
    <row r="80" spans="1:11" s="300" customFormat="1" x14ac:dyDescent="0.25">
      <c r="A80" s="297" t="s">
        <v>34</v>
      </c>
      <c r="B80" s="298" t="s">
        <v>1161</v>
      </c>
      <c r="C80" s="334">
        <f>SUM(C76:C79)</f>
        <v>0</v>
      </c>
      <c r="D80" s="334">
        <f>SUM(D76:D79)</f>
        <v>0</v>
      </c>
      <c r="E80" s="335"/>
      <c r="F80" s="335"/>
      <c r="G80" s="334">
        <f>SUM(G76:G79)</f>
        <v>0</v>
      </c>
      <c r="H80" s="334">
        <f>SUM(H76:H79)</f>
        <v>0</v>
      </c>
      <c r="I80" s="334">
        <f>SUM(I76:I79)</f>
        <v>0</v>
      </c>
      <c r="J80" s="335"/>
      <c r="K80" s="335"/>
    </row>
    <row r="81" spans="1:11" s="300" customFormat="1" ht="22.5" x14ac:dyDescent="0.25">
      <c r="A81" s="147" t="s">
        <v>1010</v>
      </c>
      <c r="B81" s="301" t="s">
        <v>1153</v>
      </c>
      <c r="C81" s="341"/>
      <c r="D81" s="341"/>
      <c r="E81" s="340"/>
      <c r="F81" s="340"/>
      <c r="G81" s="341"/>
      <c r="H81" s="341"/>
      <c r="I81" s="341"/>
      <c r="J81" s="340"/>
      <c r="K81" s="340"/>
    </row>
    <row r="82" spans="1:11" s="300" customFormat="1" ht="26.25" customHeight="1" x14ac:dyDescent="0.25">
      <c r="A82" s="147" t="s">
        <v>1011</v>
      </c>
      <c r="B82" s="301" t="s">
        <v>1154</v>
      </c>
      <c r="C82" s="341"/>
      <c r="D82" s="341"/>
      <c r="E82" s="340"/>
      <c r="F82" s="340"/>
      <c r="G82" s="341"/>
      <c r="H82" s="341"/>
      <c r="I82" s="341"/>
      <c r="J82" s="340"/>
      <c r="K82" s="340"/>
    </row>
    <row r="83" spans="1:11" s="300" customFormat="1" ht="22.5" x14ac:dyDescent="0.25">
      <c r="A83" s="147" t="s">
        <v>1012</v>
      </c>
      <c r="B83" s="301" t="s">
        <v>1013</v>
      </c>
      <c r="C83" s="341"/>
      <c r="D83" s="341"/>
      <c r="E83" s="340"/>
      <c r="F83" s="340"/>
      <c r="G83" s="341"/>
      <c r="H83" s="341"/>
      <c r="I83" s="341"/>
      <c r="J83" s="340"/>
      <c r="K83" s="340"/>
    </row>
    <row r="84" spans="1:11" s="300" customFormat="1" x14ac:dyDescent="0.25">
      <c r="A84" s="147" t="s">
        <v>1014</v>
      </c>
      <c r="B84" s="301" t="s">
        <v>1015</v>
      </c>
      <c r="C84" s="341"/>
      <c r="D84" s="341"/>
      <c r="E84" s="340"/>
      <c r="F84" s="340"/>
      <c r="G84" s="341"/>
      <c r="H84" s="341"/>
      <c r="I84" s="341"/>
      <c r="J84" s="340"/>
      <c r="K84" s="340"/>
    </row>
    <row r="85" spans="1:11" s="300" customFormat="1" ht="25.5" customHeight="1" x14ac:dyDescent="0.25">
      <c r="A85" s="297" t="s">
        <v>35</v>
      </c>
      <c r="B85" s="298" t="s">
        <v>1162</v>
      </c>
      <c r="C85" s="334">
        <f>SUM(C81:C84)</f>
        <v>0</v>
      </c>
      <c r="D85" s="334">
        <f>SUM(D81:D84)</f>
        <v>0</v>
      </c>
      <c r="E85" s="335"/>
      <c r="F85" s="335"/>
      <c r="G85" s="334">
        <f>SUM(G81:G84)</f>
        <v>0</v>
      </c>
      <c r="H85" s="334">
        <f>SUM(H81:H84)</f>
        <v>0</v>
      </c>
      <c r="I85" s="334">
        <f>SUM(I81:I84)</f>
        <v>0</v>
      </c>
      <c r="J85" s="335"/>
      <c r="K85" s="335"/>
    </row>
    <row r="86" spans="1:11" s="300" customFormat="1" ht="36.75" customHeight="1" x14ac:dyDescent="0.25">
      <c r="A86" s="147" t="s">
        <v>1016</v>
      </c>
      <c r="B86" s="301" t="s">
        <v>1169</v>
      </c>
      <c r="C86" s="341"/>
      <c r="D86" s="341"/>
      <c r="E86" s="340"/>
      <c r="F86" s="340"/>
      <c r="G86" s="341"/>
      <c r="H86" s="341"/>
      <c r="I86" s="341"/>
      <c r="J86" s="340"/>
      <c r="K86" s="340"/>
    </row>
    <row r="87" spans="1:11" s="300" customFormat="1" ht="38.25" customHeight="1" x14ac:dyDescent="0.25">
      <c r="A87" s="147" t="s">
        <v>1017</v>
      </c>
      <c r="B87" s="301" t="s">
        <v>1170</v>
      </c>
      <c r="C87" s="341"/>
      <c r="D87" s="341"/>
      <c r="E87" s="340"/>
      <c r="F87" s="340"/>
      <c r="G87" s="341"/>
      <c r="H87" s="341"/>
      <c r="I87" s="341"/>
      <c r="J87" s="340"/>
      <c r="K87" s="340"/>
    </row>
    <row r="88" spans="1:11" s="300" customFormat="1" ht="17.25" customHeight="1" x14ac:dyDescent="0.25">
      <c r="A88" s="147" t="s">
        <v>1018</v>
      </c>
      <c r="B88" s="301" t="s">
        <v>1019</v>
      </c>
      <c r="C88" s="341"/>
      <c r="D88" s="341"/>
      <c r="E88" s="340"/>
      <c r="F88" s="340"/>
      <c r="G88" s="341"/>
      <c r="H88" s="341"/>
      <c r="I88" s="341"/>
      <c r="J88" s="340"/>
      <c r="K88" s="340"/>
    </row>
    <row r="89" spans="1:11" s="300" customFormat="1" ht="22.5" x14ac:dyDescent="0.25">
      <c r="A89" s="147" t="s">
        <v>1020</v>
      </c>
      <c r="B89" s="301" t="s">
        <v>1181</v>
      </c>
      <c r="C89" s="341"/>
      <c r="D89" s="341"/>
      <c r="E89" s="340"/>
      <c r="F89" s="340"/>
      <c r="G89" s="341"/>
      <c r="H89" s="341"/>
      <c r="I89" s="341"/>
      <c r="J89" s="340"/>
      <c r="K89" s="340"/>
    </row>
    <row r="90" spans="1:11" s="300" customFormat="1" x14ac:dyDescent="0.25">
      <c r="A90" s="147" t="s">
        <v>1021</v>
      </c>
      <c r="B90" s="301" t="s">
        <v>1022</v>
      </c>
      <c r="C90" s="341"/>
      <c r="D90" s="341"/>
      <c r="E90" s="340"/>
      <c r="F90" s="340"/>
      <c r="G90" s="341"/>
      <c r="H90" s="341"/>
      <c r="I90" s="341"/>
      <c r="J90" s="340"/>
      <c r="K90" s="340"/>
    </row>
    <row r="91" spans="1:11" s="300" customFormat="1" x14ac:dyDescent="0.25">
      <c r="A91" s="297" t="s">
        <v>36</v>
      </c>
      <c r="B91" s="298" t="s">
        <v>1168</v>
      </c>
      <c r="C91" s="334">
        <f>SUM(C86:C90)</f>
        <v>0</v>
      </c>
      <c r="D91" s="334">
        <f>SUM(D86:D90)</f>
        <v>0</v>
      </c>
      <c r="E91" s="335"/>
      <c r="F91" s="335"/>
      <c r="G91" s="334">
        <f>SUM(G86:G90)</f>
        <v>0</v>
      </c>
      <c r="H91" s="334">
        <f>SUM(H86:H90)</f>
        <v>0</v>
      </c>
      <c r="I91" s="334">
        <f>SUM(I86:I90)</f>
        <v>0</v>
      </c>
      <c r="J91" s="335"/>
      <c r="K91" s="335"/>
    </row>
    <row r="92" spans="1:11" s="300" customFormat="1" x14ac:dyDescent="0.25">
      <c r="A92" s="147" t="s">
        <v>1023</v>
      </c>
      <c r="B92" s="301" t="s">
        <v>1024</v>
      </c>
      <c r="C92" s="341"/>
      <c r="D92" s="341"/>
      <c r="E92" s="340"/>
      <c r="F92" s="340"/>
      <c r="G92" s="341"/>
      <c r="H92" s="341"/>
      <c r="I92" s="341"/>
      <c r="J92" s="340"/>
      <c r="K92" s="340"/>
    </row>
    <row r="93" spans="1:11" s="300" customFormat="1" x14ac:dyDescent="0.25">
      <c r="A93" s="147" t="s">
        <v>1025</v>
      </c>
      <c r="B93" s="301" t="s">
        <v>1026</v>
      </c>
      <c r="C93" s="341"/>
      <c r="D93" s="341"/>
      <c r="E93" s="340"/>
      <c r="F93" s="340"/>
      <c r="G93" s="341"/>
      <c r="H93" s="341"/>
      <c r="I93" s="341"/>
      <c r="J93" s="340"/>
      <c r="K93" s="340"/>
    </row>
    <row r="94" spans="1:11" s="300" customFormat="1" ht="16.5" customHeight="1" x14ac:dyDescent="0.25">
      <c r="A94" s="147" t="s">
        <v>1027</v>
      </c>
      <c r="B94" s="301" t="s">
        <v>1028</v>
      </c>
      <c r="C94" s="341"/>
      <c r="D94" s="341"/>
      <c r="E94" s="340"/>
      <c r="F94" s="340"/>
      <c r="G94" s="341"/>
      <c r="H94" s="341"/>
      <c r="I94" s="341"/>
      <c r="J94" s="340"/>
      <c r="K94" s="340"/>
    </row>
    <row r="95" spans="1:11" s="300" customFormat="1" x14ac:dyDescent="0.25">
      <c r="A95" s="147" t="s">
        <v>1029</v>
      </c>
      <c r="B95" s="301" t="s">
        <v>1030</v>
      </c>
      <c r="C95" s="341"/>
      <c r="D95" s="341"/>
      <c r="E95" s="340"/>
      <c r="F95" s="340"/>
      <c r="G95" s="341"/>
      <c r="H95" s="341"/>
      <c r="I95" s="341"/>
      <c r="J95" s="340"/>
      <c r="K95" s="340"/>
    </row>
    <row r="96" spans="1:11" s="300" customFormat="1" ht="23.25" customHeight="1" x14ac:dyDescent="0.25">
      <c r="A96" s="147" t="s">
        <v>1031</v>
      </c>
      <c r="B96" s="301" t="s">
        <v>1172</v>
      </c>
      <c r="C96" s="341"/>
      <c r="D96" s="341"/>
      <c r="E96" s="340"/>
      <c r="F96" s="340"/>
      <c r="G96" s="341"/>
      <c r="H96" s="341"/>
      <c r="I96" s="341"/>
      <c r="J96" s="340"/>
      <c r="K96" s="340"/>
    </row>
    <row r="97" spans="1:11" s="300" customFormat="1" x14ac:dyDescent="0.25">
      <c r="A97" s="147" t="s">
        <v>1032</v>
      </c>
      <c r="B97" s="301" t="s">
        <v>1033</v>
      </c>
      <c r="C97" s="341"/>
      <c r="D97" s="341"/>
      <c r="E97" s="340"/>
      <c r="F97" s="340"/>
      <c r="G97" s="341"/>
      <c r="H97" s="341"/>
      <c r="I97" s="341"/>
      <c r="J97" s="340"/>
      <c r="K97" s="340"/>
    </row>
    <row r="98" spans="1:11" s="300" customFormat="1" x14ac:dyDescent="0.25">
      <c r="A98" s="147" t="s">
        <v>1034</v>
      </c>
      <c r="B98" s="301" t="s">
        <v>1035</v>
      </c>
      <c r="C98" s="341"/>
      <c r="D98" s="341"/>
      <c r="E98" s="340"/>
      <c r="F98" s="340"/>
      <c r="G98" s="341"/>
      <c r="H98" s="341"/>
      <c r="I98" s="341"/>
      <c r="J98" s="340"/>
      <c r="K98" s="340"/>
    </row>
    <row r="99" spans="1:11" s="300" customFormat="1" x14ac:dyDescent="0.25">
      <c r="A99" s="147" t="s">
        <v>1036</v>
      </c>
      <c r="B99" s="301" t="s">
        <v>1037</v>
      </c>
      <c r="C99" s="341"/>
      <c r="D99" s="341"/>
      <c r="E99" s="340"/>
      <c r="F99" s="340"/>
      <c r="G99" s="341"/>
      <c r="H99" s="341"/>
      <c r="I99" s="341"/>
      <c r="J99" s="340"/>
      <c r="K99" s="340"/>
    </row>
    <row r="100" spans="1:11" s="300" customFormat="1" x14ac:dyDescent="0.25">
      <c r="A100" s="147" t="s">
        <v>1038</v>
      </c>
      <c r="B100" s="301" t="s">
        <v>1039</v>
      </c>
      <c r="C100" s="341"/>
      <c r="D100" s="341"/>
      <c r="E100" s="340"/>
      <c r="F100" s="340"/>
      <c r="G100" s="341"/>
      <c r="H100" s="341"/>
      <c r="I100" s="341"/>
      <c r="J100" s="340"/>
      <c r="K100" s="340"/>
    </row>
    <row r="101" spans="1:11" s="300" customFormat="1" x14ac:dyDescent="0.25">
      <c r="A101" s="147" t="s">
        <v>1040</v>
      </c>
      <c r="B101" s="301" t="s">
        <v>1041</v>
      </c>
      <c r="C101" s="341"/>
      <c r="D101" s="341"/>
      <c r="E101" s="340"/>
      <c r="F101" s="340"/>
      <c r="G101" s="341"/>
      <c r="H101" s="341"/>
      <c r="I101" s="341"/>
      <c r="J101" s="340"/>
      <c r="K101" s="340"/>
    </row>
    <row r="102" spans="1:11" s="300" customFormat="1" x14ac:dyDescent="0.25">
      <c r="A102" s="147" t="s">
        <v>1042</v>
      </c>
      <c r="B102" s="301" t="s">
        <v>1043</v>
      </c>
      <c r="C102" s="341"/>
      <c r="D102" s="341"/>
      <c r="E102" s="340"/>
      <c r="F102" s="340"/>
      <c r="G102" s="341"/>
      <c r="H102" s="341"/>
      <c r="I102" s="341"/>
      <c r="J102" s="340"/>
      <c r="K102" s="340"/>
    </row>
    <row r="103" spans="1:11" s="300" customFormat="1" ht="17.25" customHeight="1" x14ac:dyDescent="0.25">
      <c r="A103" s="147" t="s">
        <v>1044</v>
      </c>
      <c r="B103" s="301" t="s">
        <v>1045</v>
      </c>
      <c r="C103" s="341"/>
      <c r="D103" s="341"/>
      <c r="E103" s="340"/>
      <c r="F103" s="340"/>
      <c r="G103" s="341"/>
      <c r="H103" s="341"/>
      <c r="I103" s="341"/>
      <c r="J103" s="340"/>
      <c r="K103" s="340"/>
    </row>
    <row r="104" spans="1:11" s="300" customFormat="1" ht="16.5" customHeight="1" x14ac:dyDescent="0.25">
      <c r="A104" s="147" t="s">
        <v>1046</v>
      </c>
      <c r="B104" s="301" t="s">
        <v>1047</v>
      </c>
      <c r="C104" s="341"/>
      <c r="D104" s="341"/>
      <c r="E104" s="340"/>
      <c r="F104" s="340"/>
      <c r="G104" s="341"/>
      <c r="H104" s="341"/>
      <c r="I104" s="341"/>
      <c r="J104" s="340"/>
      <c r="K104" s="340"/>
    </row>
    <row r="105" spans="1:11" s="300" customFormat="1" x14ac:dyDescent="0.25">
      <c r="A105" s="147" t="s">
        <v>1048</v>
      </c>
      <c r="B105" s="301" t="s">
        <v>1049</v>
      </c>
      <c r="C105" s="341"/>
      <c r="D105" s="341"/>
      <c r="E105" s="340"/>
      <c r="F105" s="340"/>
      <c r="G105" s="341"/>
      <c r="H105" s="341"/>
      <c r="I105" s="341"/>
      <c r="J105" s="340"/>
      <c r="K105" s="340"/>
    </row>
    <row r="106" spans="1:11" s="300" customFormat="1" x14ac:dyDescent="0.25">
      <c r="A106" s="147" t="s">
        <v>1050</v>
      </c>
      <c r="B106" s="301" t="s">
        <v>1051</v>
      </c>
      <c r="C106" s="341"/>
      <c r="D106" s="341"/>
      <c r="E106" s="340"/>
      <c r="F106" s="340"/>
      <c r="G106" s="341"/>
      <c r="H106" s="341"/>
      <c r="I106" s="341"/>
      <c r="J106" s="340"/>
      <c r="K106" s="340"/>
    </row>
    <row r="107" spans="1:11" s="300" customFormat="1" x14ac:dyDescent="0.25">
      <c r="A107" s="147" t="s">
        <v>1052</v>
      </c>
      <c r="B107" s="301" t="s">
        <v>1053</v>
      </c>
      <c r="C107" s="341"/>
      <c r="D107" s="341"/>
      <c r="E107" s="340"/>
      <c r="F107" s="340"/>
      <c r="G107" s="341"/>
      <c r="H107" s="341"/>
      <c r="I107" s="341"/>
      <c r="J107" s="340"/>
      <c r="K107" s="340"/>
    </row>
    <row r="108" spans="1:11" s="300" customFormat="1" x14ac:dyDescent="0.25">
      <c r="A108" s="147" t="s">
        <v>1054</v>
      </c>
      <c r="B108" s="301" t="s">
        <v>1055</v>
      </c>
      <c r="C108" s="341"/>
      <c r="D108" s="341"/>
      <c r="E108" s="340"/>
      <c r="F108" s="340"/>
      <c r="G108" s="341"/>
      <c r="H108" s="341"/>
      <c r="I108" s="341"/>
      <c r="J108" s="340"/>
      <c r="K108" s="340"/>
    </row>
    <row r="109" spans="1:11" s="300" customFormat="1" x14ac:dyDescent="0.25">
      <c r="A109" s="147" t="s">
        <v>1056</v>
      </c>
      <c r="B109" s="301" t="s">
        <v>1057</v>
      </c>
      <c r="C109" s="341"/>
      <c r="D109" s="341"/>
      <c r="E109" s="340"/>
      <c r="F109" s="340"/>
      <c r="G109" s="341"/>
      <c r="H109" s="341"/>
      <c r="I109" s="341"/>
      <c r="J109" s="340"/>
      <c r="K109" s="340"/>
    </row>
    <row r="110" spans="1:11" s="300" customFormat="1" ht="24.75" customHeight="1" x14ac:dyDescent="0.25">
      <c r="A110" s="147" t="s">
        <v>1058</v>
      </c>
      <c r="B110" s="301" t="s">
        <v>1059</v>
      </c>
      <c r="C110" s="341"/>
      <c r="D110" s="341"/>
      <c r="E110" s="340"/>
      <c r="F110" s="340"/>
      <c r="G110" s="341"/>
      <c r="H110" s="341"/>
      <c r="I110" s="341"/>
      <c r="J110" s="340"/>
      <c r="K110" s="340"/>
    </row>
    <row r="111" spans="1:11" s="300" customFormat="1" x14ac:dyDescent="0.25">
      <c r="A111" s="147" t="s">
        <v>1177</v>
      </c>
      <c r="B111" s="301" t="s">
        <v>1178</v>
      </c>
      <c r="C111" s="341"/>
      <c r="D111" s="341"/>
      <c r="E111" s="340"/>
      <c r="F111" s="340"/>
      <c r="G111" s="341"/>
      <c r="H111" s="341"/>
      <c r="I111" s="341"/>
      <c r="J111" s="340"/>
      <c r="K111" s="340"/>
    </row>
    <row r="112" spans="1:11" s="300" customFormat="1" x14ac:dyDescent="0.25">
      <c r="A112" s="147" t="s">
        <v>1179</v>
      </c>
      <c r="B112" s="301" t="s">
        <v>1180</v>
      </c>
      <c r="C112" s="341"/>
      <c r="D112" s="341"/>
      <c r="E112" s="340"/>
      <c r="F112" s="340"/>
      <c r="G112" s="341"/>
      <c r="H112" s="341"/>
      <c r="I112" s="341"/>
      <c r="J112" s="340"/>
      <c r="K112" s="340"/>
    </row>
    <row r="113" spans="1:11" s="300" customFormat="1" x14ac:dyDescent="0.25">
      <c r="A113" s="147" t="s">
        <v>1060</v>
      </c>
      <c r="B113" s="301" t="s">
        <v>1061</v>
      </c>
      <c r="C113" s="341"/>
      <c r="D113" s="341"/>
      <c r="E113" s="340"/>
      <c r="F113" s="340"/>
      <c r="G113" s="341"/>
      <c r="H113" s="341"/>
      <c r="I113" s="341"/>
      <c r="J113" s="340"/>
      <c r="K113" s="340"/>
    </row>
    <row r="114" spans="1:11" s="300" customFormat="1" x14ac:dyDescent="0.25">
      <c r="A114" s="297" t="s">
        <v>37</v>
      </c>
      <c r="B114" s="298" t="s">
        <v>38</v>
      </c>
      <c r="C114" s="334">
        <f>SUM(C92:C113)</f>
        <v>0</v>
      </c>
      <c r="D114" s="334">
        <f>SUM(D92:D113)</f>
        <v>0</v>
      </c>
      <c r="E114" s="335"/>
      <c r="F114" s="335"/>
      <c r="G114" s="334">
        <f>SUM(G92:G113)</f>
        <v>0</v>
      </c>
      <c r="H114" s="334">
        <f>SUM(H92:H113)</f>
        <v>0</v>
      </c>
      <c r="I114" s="334">
        <f>SUM(I92:I113)</f>
        <v>0</v>
      </c>
      <c r="J114" s="335"/>
      <c r="K114" s="335"/>
    </row>
    <row r="115" spans="1:11" s="300" customFormat="1" ht="24.75" customHeight="1" x14ac:dyDescent="0.25">
      <c r="A115" s="147" t="s">
        <v>1062</v>
      </c>
      <c r="B115" s="301" t="s">
        <v>1063</v>
      </c>
      <c r="C115" s="341"/>
      <c r="D115" s="341"/>
      <c r="E115" s="340"/>
      <c r="F115" s="340"/>
      <c r="G115" s="341"/>
      <c r="H115" s="341"/>
      <c r="I115" s="341"/>
      <c r="J115" s="340"/>
      <c r="K115" s="340"/>
    </row>
    <row r="116" spans="1:11" s="300" customFormat="1" ht="22.5" x14ac:dyDescent="0.25">
      <c r="A116" s="147" t="s">
        <v>1064</v>
      </c>
      <c r="B116" s="301" t="s">
        <v>1065</v>
      </c>
      <c r="C116" s="341"/>
      <c r="D116" s="341"/>
      <c r="E116" s="340"/>
      <c r="F116" s="340"/>
      <c r="G116" s="341"/>
      <c r="H116" s="341"/>
      <c r="I116" s="341"/>
      <c r="J116" s="340"/>
      <c r="K116" s="340"/>
    </row>
    <row r="117" spans="1:11" s="300" customFormat="1" ht="22.5" x14ac:dyDescent="0.25">
      <c r="A117" s="147" t="s">
        <v>1066</v>
      </c>
      <c r="B117" s="301" t="s">
        <v>1067</v>
      </c>
      <c r="C117" s="341"/>
      <c r="D117" s="341"/>
      <c r="E117" s="340"/>
      <c r="F117" s="340"/>
      <c r="G117" s="341"/>
      <c r="H117" s="341"/>
      <c r="I117" s="341"/>
      <c r="J117" s="340"/>
      <c r="K117" s="340"/>
    </row>
    <row r="118" spans="1:11" s="300" customFormat="1" x14ac:dyDescent="0.25">
      <c r="A118" s="147" t="s">
        <v>1068</v>
      </c>
      <c r="B118" s="301" t="s">
        <v>1069</v>
      </c>
      <c r="C118" s="341"/>
      <c r="D118" s="341"/>
      <c r="E118" s="340"/>
      <c r="F118" s="340"/>
      <c r="G118" s="341"/>
      <c r="H118" s="341"/>
      <c r="I118" s="341"/>
      <c r="J118" s="340"/>
      <c r="K118" s="340"/>
    </row>
    <row r="119" spans="1:11" s="300" customFormat="1" x14ac:dyDescent="0.25">
      <c r="A119" s="147" t="s">
        <v>1070</v>
      </c>
      <c r="B119" s="301" t="s">
        <v>1071</v>
      </c>
      <c r="C119" s="341"/>
      <c r="D119" s="341"/>
      <c r="E119" s="340"/>
      <c r="F119" s="340"/>
      <c r="G119" s="341"/>
      <c r="H119" s="341"/>
      <c r="I119" s="341"/>
      <c r="J119" s="340"/>
      <c r="K119" s="340"/>
    </row>
    <row r="120" spans="1:11" s="300" customFormat="1" x14ac:dyDescent="0.25">
      <c r="A120" s="147" t="s">
        <v>1072</v>
      </c>
      <c r="B120" s="301" t="s">
        <v>1073</v>
      </c>
      <c r="C120" s="341"/>
      <c r="D120" s="341"/>
      <c r="E120" s="340"/>
      <c r="F120" s="340"/>
      <c r="G120" s="341"/>
      <c r="H120" s="341"/>
      <c r="I120" s="341"/>
      <c r="J120" s="340"/>
      <c r="K120" s="340"/>
    </row>
    <row r="121" spans="1:11" s="300" customFormat="1" x14ac:dyDescent="0.25">
      <c r="A121" s="297" t="s">
        <v>39</v>
      </c>
      <c r="B121" s="298" t="s">
        <v>40</v>
      </c>
      <c r="C121" s="334">
        <f>SUM(C115:C120)</f>
        <v>0</v>
      </c>
      <c r="D121" s="334">
        <f>SUM(D115:D120)</f>
        <v>0</v>
      </c>
      <c r="E121" s="335"/>
      <c r="F121" s="335"/>
      <c r="G121" s="334">
        <f>SUM(G115:G120)</f>
        <v>0</v>
      </c>
      <c r="H121" s="334">
        <f>SUM(H115:H120)</f>
        <v>0</v>
      </c>
      <c r="I121" s="334">
        <f>SUM(I115:I120)</f>
        <v>0</v>
      </c>
      <c r="J121" s="335"/>
      <c r="K121" s="335"/>
    </row>
    <row r="122" spans="1:11" s="300" customFormat="1" x14ac:dyDescent="0.25">
      <c r="A122" s="147" t="s">
        <v>1074</v>
      </c>
      <c r="B122" s="301" t="s">
        <v>42</v>
      </c>
      <c r="C122" s="341"/>
      <c r="D122" s="341"/>
      <c r="E122" s="340"/>
      <c r="F122" s="340"/>
      <c r="G122" s="341"/>
      <c r="H122" s="341"/>
      <c r="I122" s="341"/>
      <c r="J122" s="340"/>
      <c r="K122" s="340"/>
    </row>
    <row r="123" spans="1:11" s="300" customFormat="1" x14ac:dyDescent="0.25">
      <c r="A123" s="147" t="s">
        <v>1075</v>
      </c>
      <c r="B123" s="301" t="s">
        <v>1076</v>
      </c>
      <c r="C123" s="341"/>
      <c r="D123" s="341"/>
      <c r="E123" s="340"/>
      <c r="F123" s="340"/>
      <c r="G123" s="341"/>
      <c r="H123" s="341"/>
      <c r="I123" s="341"/>
      <c r="J123" s="340"/>
      <c r="K123" s="340"/>
    </row>
    <row r="124" spans="1:11" s="300" customFormat="1" x14ac:dyDescent="0.25">
      <c r="A124" s="297" t="s">
        <v>41</v>
      </c>
      <c r="B124" s="298" t="s">
        <v>42</v>
      </c>
      <c r="C124" s="334">
        <f>SUM(C122:C123)</f>
        <v>0</v>
      </c>
      <c r="D124" s="334">
        <f>SUM(D122:D123)</f>
        <v>0</v>
      </c>
      <c r="E124" s="335"/>
      <c r="F124" s="335"/>
      <c r="G124" s="334">
        <f>SUM(G122:G123)</f>
        <v>0</v>
      </c>
      <c r="H124" s="334">
        <f>SUM(H122:H123)</f>
        <v>0</v>
      </c>
      <c r="I124" s="334">
        <f>SUM(I122:I123)</f>
        <v>0</v>
      </c>
      <c r="J124" s="335"/>
      <c r="K124" s="335"/>
    </row>
    <row r="125" spans="1:11" s="300" customFormat="1" ht="24" customHeight="1" x14ac:dyDescent="0.25">
      <c r="A125" s="147" t="s">
        <v>1077</v>
      </c>
      <c r="B125" s="301" t="s">
        <v>1078</v>
      </c>
      <c r="C125" s="341"/>
      <c r="D125" s="341"/>
      <c r="E125" s="340"/>
      <c r="F125" s="340"/>
      <c r="G125" s="341"/>
      <c r="H125" s="341"/>
      <c r="I125" s="341"/>
      <c r="J125" s="340"/>
      <c r="K125" s="340"/>
    </row>
    <row r="126" spans="1:11" s="300" customFormat="1" ht="22.5" x14ac:dyDescent="0.25">
      <c r="A126" s="147" t="s">
        <v>1079</v>
      </c>
      <c r="B126" s="301" t="s">
        <v>1080</v>
      </c>
      <c r="C126" s="341"/>
      <c r="D126" s="341"/>
      <c r="E126" s="340"/>
      <c r="F126" s="340"/>
      <c r="G126" s="341"/>
      <c r="H126" s="341"/>
      <c r="I126" s="341"/>
      <c r="J126" s="340"/>
      <c r="K126" s="340"/>
    </row>
    <row r="127" spans="1:11" s="300" customFormat="1" x14ac:dyDescent="0.25">
      <c r="A127" s="147" t="s">
        <v>1081</v>
      </c>
      <c r="B127" s="301" t="s">
        <v>1082</v>
      </c>
      <c r="C127" s="341"/>
      <c r="D127" s="341"/>
      <c r="E127" s="340"/>
      <c r="F127" s="340"/>
      <c r="G127" s="341"/>
      <c r="H127" s="341"/>
      <c r="I127" s="341"/>
      <c r="J127" s="340"/>
      <c r="K127" s="340"/>
    </row>
    <row r="128" spans="1:11" s="300" customFormat="1" x14ac:dyDescent="0.25">
      <c r="A128" s="147" t="s">
        <v>1083</v>
      </c>
      <c r="B128" s="301" t="s">
        <v>1084</v>
      </c>
      <c r="C128" s="341"/>
      <c r="D128" s="341"/>
      <c r="E128" s="340"/>
      <c r="F128" s="340"/>
      <c r="G128" s="341"/>
      <c r="H128" s="341"/>
      <c r="I128" s="341"/>
      <c r="J128" s="340"/>
      <c r="K128" s="340"/>
    </row>
    <row r="129" spans="1:11" s="300" customFormat="1" ht="25.5" customHeight="1" x14ac:dyDescent="0.25">
      <c r="A129" s="147" t="s">
        <v>1085</v>
      </c>
      <c r="B129" s="301" t="s">
        <v>1086</v>
      </c>
      <c r="C129" s="341"/>
      <c r="D129" s="341"/>
      <c r="E129" s="340"/>
      <c r="F129" s="340"/>
      <c r="G129" s="341"/>
      <c r="H129" s="341"/>
      <c r="I129" s="341"/>
      <c r="J129" s="340"/>
      <c r="K129" s="340"/>
    </row>
    <row r="130" spans="1:11" s="300" customFormat="1" x14ac:dyDescent="0.25">
      <c r="A130" s="147" t="s">
        <v>1087</v>
      </c>
      <c r="B130" s="301" t="s">
        <v>1088</v>
      </c>
      <c r="C130" s="341"/>
      <c r="D130" s="341"/>
      <c r="E130" s="340"/>
      <c r="F130" s="340"/>
      <c r="G130" s="341"/>
      <c r="H130" s="341"/>
      <c r="I130" s="341"/>
      <c r="J130" s="340"/>
      <c r="K130" s="340"/>
    </row>
    <row r="131" spans="1:11" s="300" customFormat="1" ht="22.5" customHeight="1" x14ac:dyDescent="0.25">
      <c r="A131" s="147" t="s">
        <v>1130</v>
      </c>
      <c r="B131" s="301" t="s">
        <v>1131</v>
      </c>
      <c r="C131" s="341"/>
      <c r="D131" s="341"/>
      <c r="E131" s="340"/>
      <c r="F131" s="340"/>
      <c r="G131" s="341"/>
      <c r="H131" s="341"/>
      <c r="I131" s="341"/>
      <c r="J131" s="340"/>
      <c r="K131" s="340"/>
    </row>
    <row r="132" spans="1:11" s="300" customFormat="1" x14ac:dyDescent="0.25">
      <c r="A132" s="147" t="s">
        <v>1089</v>
      </c>
      <c r="B132" s="301" t="s">
        <v>1090</v>
      </c>
      <c r="C132" s="341"/>
      <c r="D132" s="341"/>
      <c r="E132" s="340"/>
      <c r="F132" s="340"/>
      <c r="G132" s="341"/>
      <c r="H132" s="341"/>
      <c r="I132" s="341"/>
      <c r="J132" s="340"/>
      <c r="K132" s="340"/>
    </row>
    <row r="133" spans="1:11" s="300" customFormat="1" x14ac:dyDescent="0.25">
      <c r="A133" s="297" t="s">
        <v>43</v>
      </c>
      <c r="B133" s="298" t="s">
        <v>44</v>
      </c>
      <c r="C133" s="334">
        <f>SUM(C125:C132)</f>
        <v>0</v>
      </c>
      <c r="D133" s="334">
        <f>SUM(D125:D132)</f>
        <v>0</v>
      </c>
      <c r="E133" s="335"/>
      <c r="F133" s="335"/>
      <c r="G133" s="334">
        <f>SUM(G125:G132)</f>
        <v>0</v>
      </c>
      <c r="H133" s="334">
        <f>SUM(H125:H132)</f>
        <v>0</v>
      </c>
      <c r="I133" s="334">
        <f>SUM(I125:I132)</f>
        <v>0</v>
      </c>
      <c r="J133" s="335"/>
      <c r="K133" s="335"/>
    </row>
    <row r="134" spans="1:11" s="300" customFormat="1" x14ac:dyDescent="0.25">
      <c r="A134" s="147" t="s">
        <v>1091</v>
      </c>
      <c r="B134" s="301" t="s">
        <v>1132</v>
      </c>
      <c r="C134" s="341"/>
      <c r="D134" s="341"/>
      <c r="E134" s="340"/>
      <c r="F134" s="340"/>
      <c r="G134" s="341"/>
      <c r="H134" s="341"/>
      <c r="I134" s="341"/>
      <c r="J134" s="340"/>
      <c r="K134" s="340"/>
    </row>
    <row r="135" spans="1:11" s="300" customFormat="1" x14ac:dyDescent="0.25">
      <c r="A135" s="147" t="s">
        <v>1092</v>
      </c>
      <c r="B135" s="301" t="s">
        <v>1093</v>
      </c>
      <c r="C135" s="341"/>
      <c r="D135" s="341"/>
      <c r="E135" s="340"/>
      <c r="F135" s="340"/>
      <c r="G135" s="341"/>
      <c r="H135" s="341"/>
      <c r="I135" s="341"/>
      <c r="J135" s="340"/>
      <c r="K135" s="340"/>
    </row>
    <row r="136" spans="1:11" s="300" customFormat="1" x14ac:dyDescent="0.25">
      <c r="A136" s="297" t="s">
        <v>45</v>
      </c>
      <c r="B136" s="298" t="s">
        <v>46</v>
      </c>
      <c r="C136" s="334">
        <f>SUM(C134:C135)</f>
        <v>0</v>
      </c>
      <c r="D136" s="334">
        <f>SUM(D134:D135)</f>
        <v>0</v>
      </c>
      <c r="E136" s="335"/>
      <c r="F136" s="335"/>
      <c r="G136" s="334">
        <f>SUM(G134:G135)</f>
        <v>0</v>
      </c>
      <c r="H136" s="334">
        <f>SUM(H134:H135)</f>
        <v>0</v>
      </c>
      <c r="I136" s="334">
        <f>SUM(I134:I135)</f>
        <v>0</v>
      </c>
      <c r="J136" s="335"/>
      <c r="K136" s="335"/>
    </row>
    <row r="137" spans="1:11" s="300" customFormat="1" ht="24.75" customHeight="1" x14ac:dyDescent="0.25">
      <c r="A137" s="147" t="s">
        <v>1094</v>
      </c>
      <c r="B137" s="301" t="s">
        <v>1095</v>
      </c>
      <c r="C137" s="341"/>
      <c r="D137" s="341"/>
      <c r="E137" s="340"/>
      <c r="F137" s="340"/>
      <c r="G137" s="341"/>
      <c r="H137" s="341"/>
      <c r="I137" s="341"/>
      <c r="J137" s="340"/>
      <c r="K137" s="340"/>
    </row>
    <row r="138" spans="1:11" s="300" customFormat="1" x14ac:dyDescent="0.25">
      <c r="A138" s="147" t="s">
        <v>1096</v>
      </c>
      <c r="B138" s="301" t="s">
        <v>1097</v>
      </c>
      <c r="C138" s="341"/>
      <c r="D138" s="341"/>
      <c r="E138" s="340"/>
      <c r="F138" s="340"/>
      <c r="G138" s="341"/>
      <c r="H138" s="341"/>
      <c r="I138" s="341"/>
      <c r="J138" s="340"/>
      <c r="K138" s="340"/>
    </row>
    <row r="139" spans="1:11" s="300" customFormat="1" x14ac:dyDescent="0.25">
      <c r="A139" s="297" t="s">
        <v>47</v>
      </c>
      <c r="B139" s="298" t="s">
        <v>48</v>
      </c>
      <c r="C139" s="334">
        <f>SUM(C137:C138)</f>
        <v>0</v>
      </c>
      <c r="D139" s="334">
        <f>SUM(D137:D138)</f>
        <v>0</v>
      </c>
      <c r="E139" s="335"/>
      <c r="F139" s="335"/>
      <c r="G139" s="334">
        <f>SUM(G137:G138)</f>
        <v>0</v>
      </c>
      <c r="H139" s="334">
        <f>SUM(H137:H138)</f>
        <v>0</v>
      </c>
      <c r="I139" s="334">
        <f>SUM(I137:I138)</f>
        <v>0</v>
      </c>
      <c r="J139" s="335"/>
      <c r="K139" s="335"/>
    </row>
    <row r="140" spans="1:11" s="300" customFormat="1" x14ac:dyDescent="0.25">
      <c r="A140" s="147"/>
      <c r="B140" s="309" t="s">
        <v>78</v>
      </c>
      <c r="C140" s="342">
        <f t="shared" ref="C140:K140" si="1">C29+C34+C38+C41+C44+C50+C56+C61+C75+C80+C85+C91+C114+C121+C124+C133+C136+C139</f>
        <v>0</v>
      </c>
      <c r="D140" s="342">
        <f t="shared" si="1"/>
        <v>0</v>
      </c>
      <c r="E140" s="342">
        <f t="shared" si="1"/>
        <v>0</v>
      </c>
      <c r="F140" s="342">
        <f t="shared" si="1"/>
        <v>0</v>
      </c>
      <c r="G140" s="342">
        <f t="shared" si="1"/>
        <v>0</v>
      </c>
      <c r="H140" s="342">
        <f t="shared" si="1"/>
        <v>0</v>
      </c>
      <c r="I140" s="342">
        <f t="shared" si="1"/>
        <v>0</v>
      </c>
      <c r="J140" s="342">
        <f t="shared" si="1"/>
        <v>0</v>
      </c>
      <c r="K140" s="342">
        <f t="shared" si="1"/>
        <v>0</v>
      </c>
    </row>
    <row r="141" spans="1:11" s="300" customFormat="1" x14ac:dyDescent="0.25">
      <c r="A141" s="147" t="s">
        <v>102</v>
      </c>
      <c r="B141" s="301" t="s">
        <v>1098</v>
      </c>
      <c r="C141" s="341"/>
      <c r="D141" s="341"/>
      <c r="E141" s="340"/>
      <c r="F141" s="340"/>
      <c r="G141" s="341"/>
      <c r="H141" s="341"/>
      <c r="I141" s="341"/>
      <c r="J141" s="340"/>
      <c r="K141" s="340"/>
    </row>
    <row r="142" spans="1:11" s="300" customFormat="1" x14ac:dyDescent="0.25">
      <c r="A142" s="147" t="s">
        <v>103</v>
      </c>
      <c r="B142" s="301" t="s">
        <v>1099</v>
      </c>
      <c r="C142" s="341"/>
      <c r="D142" s="341"/>
      <c r="E142" s="340"/>
      <c r="F142" s="340"/>
      <c r="G142" s="341"/>
      <c r="H142" s="341"/>
      <c r="I142" s="341"/>
      <c r="J142" s="340"/>
      <c r="K142" s="340"/>
    </row>
    <row r="143" spans="1:11" s="300" customFormat="1" ht="22.5" customHeight="1" x14ac:dyDescent="0.25">
      <c r="A143" s="147" t="s">
        <v>104</v>
      </c>
      <c r="B143" s="301" t="s">
        <v>1134</v>
      </c>
      <c r="C143" s="341"/>
      <c r="D143" s="341"/>
      <c r="E143" s="340"/>
      <c r="F143" s="340"/>
      <c r="G143" s="341"/>
      <c r="H143" s="341"/>
      <c r="I143" s="341"/>
      <c r="J143" s="340"/>
      <c r="K143" s="340"/>
    </row>
    <row r="144" spans="1:11" s="300" customFormat="1" x14ac:dyDescent="0.25">
      <c r="A144" s="147" t="s">
        <v>105</v>
      </c>
      <c r="B144" s="301" t="s">
        <v>106</v>
      </c>
      <c r="C144" s="341"/>
      <c r="D144" s="341"/>
      <c r="E144" s="340"/>
      <c r="F144" s="340"/>
      <c r="G144" s="341"/>
      <c r="H144" s="341"/>
      <c r="I144" s="341"/>
      <c r="J144" s="340"/>
      <c r="K144" s="340"/>
    </row>
    <row r="145" spans="1:11" s="300" customFormat="1" x14ac:dyDescent="0.25">
      <c r="A145" s="147" t="s">
        <v>107</v>
      </c>
      <c r="B145" s="301" t="s">
        <v>1125</v>
      </c>
      <c r="C145" s="341"/>
      <c r="D145" s="341"/>
      <c r="E145" s="340"/>
      <c r="F145" s="340"/>
      <c r="G145" s="341"/>
      <c r="H145" s="341"/>
      <c r="I145" s="341"/>
      <c r="J145" s="340"/>
      <c r="K145" s="340"/>
    </row>
    <row r="146" spans="1:11" s="300" customFormat="1" x14ac:dyDescent="0.25">
      <c r="A146" s="137" t="s">
        <v>108</v>
      </c>
      <c r="B146" s="310" t="s">
        <v>1135</v>
      </c>
      <c r="C146" s="341"/>
      <c r="D146" s="341"/>
      <c r="E146" s="340"/>
      <c r="F146" s="340"/>
      <c r="G146" s="341"/>
      <c r="H146" s="341"/>
      <c r="I146" s="341"/>
      <c r="J146" s="340"/>
      <c r="K146" s="340"/>
    </row>
    <row r="147" spans="1:11" s="300" customFormat="1" x14ac:dyDescent="0.25">
      <c r="A147" s="311" t="s">
        <v>49</v>
      </c>
      <c r="B147" s="312" t="s">
        <v>1136</v>
      </c>
      <c r="C147" s="343">
        <f>SUM(C141:C146)</f>
        <v>0</v>
      </c>
      <c r="D147" s="343">
        <f>SUM(D141:D146)</f>
        <v>0</v>
      </c>
      <c r="E147" s="344"/>
      <c r="F147" s="344"/>
      <c r="G147" s="343">
        <f>SUM(G141:G146)</f>
        <v>0</v>
      </c>
      <c r="H147" s="343">
        <f>SUM(H141:H146)</f>
        <v>0</v>
      </c>
      <c r="I147" s="343">
        <f>SUM(I141:I146)</f>
        <v>0</v>
      </c>
      <c r="J147" s="335"/>
      <c r="K147" s="335"/>
    </row>
    <row r="148" spans="1:11" s="300" customFormat="1" x14ac:dyDescent="0.25">
      <c r="A148" s="147" t="s">
        <v>109</v>
      </c>
      <c r="B148" s="301" t="s">
        <v>110</v>
      </c>
      <c r="C148" s="341"/>
      <c r="D148" s="341"/>
      <c r="E148" s="340"/>
      <c r="F148" s="340"/>
      <c r="G148" s="341"/>
      <c r="H148" s="341"/>
      <c r="I148" s="341"/>
      <c r="J148" s="340"/>
      <c r="K148" s="340"/>
    </row>
    <row r="149" spans="1:11" s="300" customFormat="1" x14ac:dyDescent="0.25">
      <c r="A149" s="147" t="s">
        <v>111</v>
      </c>
      <c r="B149" s="301" t="s">
        <v>112</v>
      </c>
      <c r="C149" s="341"/>
      <c r="D149" s="341"/>
      <c r="E149" s="340"/>
      <c r="F149" s="340"/>
      <c r="G149" s="341"/>
      <c r="H149" s="341"/>
      <c r="I149" s="341"/>
      <c r="J149" s="340"/>
      <c r="K149" s="340"/>
    </row>
    <row r="150" spans="1:11" s="300" customFormat="1" x14ac:dyDescent="0.25">
      <c r="A150" s="147" t="s">
        <v>113</v>
      </c>
      <c r="B150" s="301" t="s">
        <v>114</v>
      </c>
      <c r="C150" s="341"/>
      <c r="D150" s="341"/>
      <c r="E150" s="340"/>
      <c r="F150" s="340"/>
      <c r="G150" s="341"/>
      <c r="H150" s="341"/>
      <c r="I150" s="341"/>
      <c r="J150" s="340"/>
      <c r="K150" s="340"/>
    </row>
    <row r="151" spans="1:11" s="300" customFormat="1" x14ac:dyDescent="0.25">
      <c r="A151" s="313" t="s">
        <v>51</v>
      </c>
      <c r="B151" s="309" t="s">
        <v>1137</v>
      </c>
      <c r="C151" s="343">
        <f>SUM(C148:C150)</f>
        <v>0</v>
      </c>
      <c r="D151" s="343">
        <f>SUM(D148:D150)</f>
        <v>0</v>
      </c>
      <c r="E151" s="344"/>
      <c r="F151" s="344"/>
      <c r="G151" s="343">
        <f>SUM(G148:G150)</f>
        <v>0</v>
      </c>
      <c r="H151" s="343">
        <f>SUM(H148:H150)</f>
        <v>0</v>
      </c>
      <c r="I151" s="343">
        <f>SUM(I148:I150)</f>
        <v>0</v>
      </c>
      <c r="J151" s="335"/>
      <c r="K151" s="335"/>
    </row>
    <row r="152" spans="1:11" s="300" customFormat="1" x14ac:dyDescent="0.25">
      <c r="A152" s="147" t="s">
        <v>115</v>
      </c>
      <c r="B152" s="301" t="s">
        <v>1155</v>
      </c>
      <c r="C152" s="341"/>
      <c r="D152" s="341"/>
      <c r="E152" s="340"/>
      <c r="F152" s="340"/>
      <c r="G152" s="341"/>
      <c r="H152" s="341"/>
      <c r="I152" s="341"/>
      <c r="J152" s="340"/>
      <c r="K152" s="340"/>
    </row>
    <row r="153" spans="1:11" s="300" customFormat="1" x14ac:dyDescent="0.25">
      <c r="A153" s="147" t="s">
        <v>116</v>
      </c>
      <c r="B153" s="301" t="s">
        <v>1100</v>
      </c>
      <c r="C153" s="341"/>
      <c r="D153" s="341"/>
      <c r="E153" s="340"/>
      <c r="F153" s="340"/>
      <c r="G153" s="341"/>
      <c r="H153" s="341"/>
      <c r="I153" s="341"/>
      <c r="J153" s="340"/>
      <c r="K153" s="340"/>
    </row>
    <row r="154" spans="1:11" s="300" customFormat="1" x14ac:dyDescent="0.25">
      <c r="A154" s="147" t="s">
        <v>117</v>
      </c>
      <c r="B154" s="301" t="s">
        <v>1101</v>
      </c>
      <c r="C154" s="341"/>
      <c r="D154" s="341"/>
      <c r="E154" s="345"/>
      <c r="F154" s="345"/>
      <c r="G154" s="341"/>
      <c r="H154" s="341"/>
      <c r="I154" s="341"/>
      <c r="J154" s="345"/>
      <c r="K154" s="345"/>
    </row>
    <row r="155" spans="1:11" s="300" customFormat="1" x14ac:dyDescent="0.25">
      <c r="A155" s="311" t="s">
        <v>52</v>
      </c>
      <c r="B155" s="314" t="s">
        <v>1174</v>
      </c>
      <c r="C155" s="343">
        <f>SUM(C152:C154)</f>
        <v>0</v>
      </c>
      <c r="D155" s="343">
        <f>SUM(D152:D154)</f>
        <v>0</v>
      </c>
      <c r="E155" s="344"/>
      <c r="F155" s="344"/>
      <c r="G155" s="343">
        <f>SUM(G152:G154)</f>
        <v>0</v>
      </c>
      <c r="H155" s="343">
        <f>SUM(H152:H154)</f>
        <v>0</v>
      </c>
      <c r="I155" s="343">
        <f>SUM(I152:I154)</f>
        <v>0</v>
      </c>
      <c r="J155" s="335"/>
      <c r="K155" s="335"/>
    </row>
    <row r="156" spans="1:11" s="300" customFormat="1" x14ac:dyDescent="0.25">
      <c r="A156" s="311" t="s">
        <v>118</v>
      </c>
      <c r="B156" s="312" t="s">
        <v>236</v>
      </c>
      <c r="C156" s="341"/>
      <c r="D156" s="341"/>
      <c r="E156" s="344"/>
      <c r="F156" s="344"/>
      <c r="G156" s="341"/>
      <c r="H156" s="341"/>
      <c r="I156" s="341"/>
      <c r="J156" s="335"/>
      <c r="K156" s="335"/>
    </row>
    <row r="157" spans="1:11" s="300" customFormat="1" ht="22.5" x14ac:dyDescent="0.25">
      <c r="A157" s="137" t="s">
        <v>120</v>
      </c>
      <c r="B157" s="310" t="s">
        <v>1157</v>
      </c>
      <c r="C157" s="341"/>
      <c r="D157" s="341"/>
      <c r="E157" s="345"/>
      <c r="F157" s="345"/>
      <c r="G157" s="341"/>
      <c r="H157" s="341"/>
      <c r="I157" s="341"/>
      <c r="J157" s="345"/>
      <c r="K157" s="345"/>
    </row>
    <row r="158" spans="1:11" s="300" customFormat="1" ht="22.5" x14ac:dyDescent="0.25">
      <c r="A158" s="137" t="s">
        <v>121</v>
      </c>
      <c r="B158" s="310" t="s">
        <v>1158</v>
      </c>
      <c r="C158" s="341"/>
      <c r="D158" s="341"/>
      <c r="E158" s="345"/>
      <c r="F158" s="345"/>
      <c r="G158" s="341"/>
      <c r="H158" s="341"/>
      <c r="I158" s="341"/>
      <c r="J158" s="345"/>
      <c r="K158" s="345"/>
    </row>
    <row r="159" spans="1:11" s="300" customFormat="1" ht="22.5" x14ac:dyDescent="0.25">
      <c r="A159" s="137" t="s">
        <v>122</v>
      </c>
      <c r="B159" s="310" t="s">
        <v>1156</v>
      </c>
      <c r="C159" s="341"/>
      <c r="D159" s="341"/>
      <c r="E159" s="345"/>
      <c r="F159" s="345"/>
      <c r="G159" s="341"/>
      <c r="H159" s="341"/>
      <c r="I159" s="341"/>
      <c r="J159" s="345"/>
      <c r="K159" s="345"/>
    </row>
    <row r="160" spans="1:11" s="300" customFormat="1" ht="22.5" x14ac:dyDescent="0.25">
      <c r="A160" s="137" t="s">
        <v>123</v>
      </c>
      <c r="B160" s="310" t="s">
        <v>1159</v>
      </c>
      <c r="C160" s="341"/>
      <c r="D160" s="341"/>
      <c r="E160" s="345"/>
      <c r="F160" s="345"/>
      <c r="G160" s="341"/>
      <c r="H160" s="341"/>
      <c r="I160" s="341"/>
      <c r="J160" s="345"/>
      <c r="K160" s="345"/>
    </row>
    <row r="161" spans="1:11" s="300" customFormat="1" ht="22.5" x14ac:dyDescent="0.25">
      <c r="A161" s="137" t="s">
        <v>124</v>
      </c>
      <c r="B161" s="310" t="s">
        <v>1160</v>
      </c>
      <c r="C161" s="341"/>
      <c r="D161" s="341"/>
      <c r="E161" s="345"/>
      <c r="F161" s="345"/>
      <c r="G161" s="341"/>
      <c r="H161" s="341"/>
      <c r="I161" s="341"/>
      <c r="J161" s="345"/>
      <c r="K161" s="345"/>
    </row>
    <row r="162" spans="1:11" s="300" customFormat="1" ht="21" customHeight="1" x14ac:dyDescent="0.25">
      <c r="A162" s="311" t="s">
        <v>119</v>
      </c>
      <c r="B162" s="312" t="s">
        <v>1139</v>
      </c>
      <c r="C162" s="343">
        <f>SUM(C157:C161)</f>
        <v>0</v>
      </c>
      <c r="D162" s="343">
        <f>SUM(D157:D161)</f>
        <v>0</v>
      </c>
      <c r="E162" s="344"/>
      <c r="F162" s="344"/>
      <c r="G162" s="343">
        <f>SUM(G157:G161)</f>
        <v>0</v>
      </c>
      <c r="H162" s="343">
        <f>SUM(H157:H161)</f>
        <v>0</v>
      </c>
      <c r="I162" s="343">
        <f>SUM(I157:I161)</f>
        <v>0</v>
      </c>
      <c r="J162" s="335"/>
      <c r="K162" s="335"/>
    </row>
    <row r="163" spans="1:11" s="300" customFormat="1" x14ac:dyDescent="0.25">
      <c r="A163" s="311" t="s">
        <v>125</v>
      </c>
      <c r="B163" s="312" t="s">
        <v>237</v>
      </c>
      <c r="C163" s="341"/>
      <c r="D163" s="341"/>
      <c r="E163" s="344"/>
      <c r="F163" s="344"/>
      <c r="G163" s="341"/>
      <c r="H163" s="341"/>
      <c r="I163" s="341"/>
      <c r="J163" s="335"/>
      <c r="K163" s="335"/>
    </row>
    <row r="164" spans="1:11" s="300" customFormat="1" x14ac:dyDescent="0.25">
      <c r="A164" s="311" t="s">
        <v>126</v>
      </c>
      <c r="B164" s="312" t="s">
        <v>1133</v>
      </c>
      <c r="C164" s="341"/>
      <c r="D164" s="341"/>
      <c r="E164" s="344"/>
      <c r="F164" s="344"/>
      <c r="G164" s="341"/>
      <c r="H164" s="341"/>
      <c r="I164" s="341"/>
      <c r="J164" s="335"/>
      <c r="K164" s="335"/>
    </row>
    <row r="165" spans="1:11" s="300" customFormat="1" x14ac:dyDescent="0.25">
      <c r="A165" s="311" t="s">
        <v>127</v>
      </c>
      <c r="B165" s="312" t="s">
        <v>238</v>
      </c>
      <c r="C165" s="341"/>
      <c r="D165" s="341"/>
      <c r="E165" s="344"/>
      <c r="F165" s="344"/>
      <c r="G165" s="341"/>
      <c r="H165" s="341"/>
      <c r="I165" s="341"/>
      <c r="J165" s="335"/>
      <c r="K165" s="335"/>
    </row>
    <row r="166" spans="1:11" s="300" customFormat="1" x14ac:dyDescent="0.25">
      <c r="A166" s="147"/>
      <c r="B166" s="298" t="s">
        <v>53</v>
      </c>
      <c r="C166" s="342">
        <f>C147+C151+C155+C162+C156+C163+C164+C165</f>
        <v>0</v>
      </c>
      <c r="D166" s="342">
        <f>D147+D151+D155+D162+D156+D163+D164+D165</f>
        <v>0</v>
      </c>
      <c r="E166" s="346"/>
      <c r="F166" s="346"/>
      <c r="G166" s="342">
        <f>G147+G151+G155+G162+G156+G163+G164+G165</f>
        <v>0</v>
      </c>
      <c r="H166" s="342">
        <f>H147+H151+H155+H162+H156+H163+H164+H165</f>
        <v>0</v>
      </c>
      <c r="I166" s="342">
        <f>I147+I151+I155+I162+I156+I163+I164+I165</f>
        <v>0</v>
      </c>
      <c r="J166" s="342">
        <f>J147+J151+J155+J162+J156+J163+J164+J165</f>
        <v>0</v>
      </c>
      <c r="K166" s="342">
        <f>K147+K151+K155+K162+K156+K163+K164+K165</f>
        <v>0</v>
      </c>
    </row>
    <row r="167" spans="1:11" s="300" customFormat="1" x14ac:dyDescent="0.25">
      <c r="A167" s="315"/>
      <c r="B167" s="316" t="s">
        <v>54</v>
      </c>
      <c r="C167" s="347">
        <f>C140+C166</f>
        <v>0</v>
      </c>
      <c r="D167" s="347">
        <f>D140+D166</f>
        <v>0</v>
      </c>
      <c r="E167" s="347">
        <f>E140</f>
        <v>0</v>
      </c>
      <c r="F167" s="347">
        <f>F140</f>
        <v>0</v>
      </c>
      <c r="G167" s="347">
        <f>G140+G166</f>
        <v>0</v>
      </c>
      <c r="H167" s="347">
        <f>H140+H166</f>
        <v>0</v>
      </c>
      <c r="I167" s="347">
        <f>I140+I166</f>
        <v>0</v>
      </c>
      <c r="J167" s="347">
        <f>J140+J166</f>
        <v>0</v>
      </c>
      <c r="K167" s="347">
        <f>K140+K166</f>
        <v>0</v>
      </c>
    </row>
  </sheetData>
  <mergeCells count="23">
    <mergeCell ref="A14:K14"/>
    <mergeCell ref="H17:I17"/>
    <mergeCell ref="J16:K16"/>
    <mergeCell ref="J17:K17"/>
    <mergeCell ref="C2:G2"/>
    <mergeCell ref="C3:G3"/>
    <mergeCell ref="C4:G4"/>
    <mergeCell ref="C5:G5"/>
    <mergeCell ref="C6:G6"/>
    <mergeCell ref="C7:G7"/>
    <mergeCell ref="C8:G8"/>
    <mergeCell ref="C9:G9"/>
    <mergeCell ref="C10:G10"/>
    <mergeCell ref="C11:G11"/>
    <mergeCell ref="C12:G12"/>
    <mergeCell ref="A17:A18"/>
    <mergeCell ref="G17:G18"/>
    <mergeCell ref="E16:F16"/>
    <mergeCell ref="B17:B18"/>
    <mergeCell ref="C17:C18"/>
    <mergeCell ref="D17:D18"/>
    <mergeCell ref="E17:E18"/>
    <mergeCell ref="F17:F18"/>
  </mergeCells>
  <conditionalFormatting sqref="D29">
    <cfRule type="cellIs" dxfId="46" priority="49" operator="notEqual">
      <formula>$E$29+$F$29</formula>
    </cfRule>
  </conditionalFormatting>
  <conditionalFormatting sqref="D34">
    <cfRule type="cellIs" dxfId="45" priority="48" operator="notEqual">
      <formula>$E$34+$F$34</formula>
    </cfRule>
  </conditionalFormatting>
  <conditionalFormatting sqref="D38">
    <cfRule type="cellIs" dxfId="44" priority="44" operator="notEqual">
      <formula>$E$38+$F$38</formula>
    </cfRule>
  </conditionalFormatting>
  <conditionalFormatting sqref="D41">
    <cfRule type="cellIs" dxfId="43" priority="43" operator="notEqual">
      <formula>$E$41+$F$41</formula>
    </cfRule>
  </conditionalFormatting>
  <conditionalFormatting sqref="D44">
    <cfRule type="cellIs" dxfId="42" priority="42" operator="notEqual">
      <formula>$E$44+$F$44</formula>
    </cfRule>
  </conditionalFormatting>
  <conditionalFormatting sqref="D50">
    <cfRule type="cellIs" dxfId="41" priority="41" operator="notEqual">
      <formula>$E$50+$F$50</formula>
    </cfRule>
  </conditionalFormatting>
  <conditionalFormatting sqref="D56">
    <cfRule type="cellIs" dxfId="40" priority="40" operator="notEqual">
      <formula>$E$56+$F$56</formula>
    </cfRule>
  </conditionalFormatting>
  <conditionalFormatting sqref="D61">
    <cfRule type="cellIs" dxfId="39" priority="23" operator="notEqual">
      <formula>$E$61+$F$61</formula>
    </cfRule>
  </conditionalFormatting>
  <conditionalFormatting sqref="D75">
    <cfRule type="cellIs" dxfId="38" priority="38" operator="notEqual">
      <formula>$E$75+$F$75</formula>
    </cfRule>
  </conditionalFormatting>
  <conditionalFormatting sqref="D80">
    <cfRule type="cellIs" dxfId="37" priority="37" operator="notEqual">
      <formula>$E$80+$F$80</formula>
    </cfRule>
  </conditionalFormatting>
  <conditionalFormatting sqref="D85">
    <cfRule type="cellIs" dxfId="36" priority="36" operator="notEqual">
      <formula>$E$85+$F$85</formula>
    </cfRule>
  </conditionalFormatting>
  <conditionalFormatting sqref="D91">
    <cfRule type="cellIs" dxfId="35" priority="35" operator="notEqual">
      <formula>$E$91+$F$91</formula>
    </cfRule>
  </conditionalFormatting>
  <conditionalFormatting sqref="D114">
    <cfRule type="cellIs" dxfId="34" priority="34" operator="notEqual">
      <formula>$E$114+$F$114</formula>
    </cfRule>
  </conditionalFormatting>
  <conditionalFormatting sqref="D121">
    <cfRule type="cellIs" dxfId="33" priority="33" operator="notEqual">
      <formula>$E$121+$F$121</formula>
    </cfRule>
  </conditionalFormatting>
  <conditionalFormatting sqref="D124">
    <cfRule type="cellIs" dxfId="32" priority="32" operator="notEqual">
      <formula>$E$124+$F$124</formula>
    </cfRule>
  </conditionalFormatting>
  <conditionalFormatting sqref="D133">
    <cfRule type="cellIs" dxfId="31" priority="31" operator="notEqual">
      <formula>$E$133+$F$133</formula>
    </cfRule>
  </conditionalFormatting>
  <conditionalFormatting sqref="D136">
    <cfRule type="cellIs" dxfId="30" priority="30" operator="notEqual">
      <formula>$E$136+$F$136</formula>
    </cfRule>
  </conditionalFormatting>
  <conditionalFormatting sqref="D139">
    <cfRule type="cellIs" dxfId="29" priority="29" operator="notEqual">
      <formula>$E$139+$F$139</formula>
    </cfRule>
  </conditionalFormatting>
  <conditionalFormatting sqref="D147">
    <cfRule type="cellIs" dxfId="28" priority="28" operator="notEqual">
      <formula>$E$147+$F$147</formula>
    </cfRule>
  </conditionalFormatting>
  <conditionalFormatting sqref="D151">
    <cfRule type="cellIs" dxfId="27" priority="27" operator="notEqual">
      <formula>$E$151+$F$151</formula>
    </cfRule>
  </conditionalFormatting>
  <conditionalFormatting sqref="D155">
    <cfRule type="cellIs" dxfId="26" priority="26" operator="notEqual">
      <formula>$E$155+$F$155</formula>
    </cfRule>
  </conditionalFormatting>
  <conditionalFormatting sqref="D156">
    <cfRule type="cellIs" dxfId="25" priority="25" operator="notEqual">
      <formula>$E$156+$F$156</formula>
    </cfRule>
  </conditionalFormatting>
  <conditionalFormatting sqref="D162">
    <cfRule type="cellIs" dxfId="24" priority="24" operator="notEqual">
      <formula>$E$162+$F$162</formula>
    </cfRule>
  </conditionalFormatting>
  <conditionalFormatting sqref="E29:F29 E34:F34 E38:F38 E41:F41 E44:F44 E50:F50 E56:F56 E61:F61 E75:F75 E80:F80 E85:F85 E91:F91 E114:F114 E121:F121 E124:F124 E133:F133 E136:F136 E139:F139">
    <cfRule type="containsBlanks" dxfId="23" priority="55">
      <formula>LEN(TRIM(E29))=0</formula>
    </cfRule>
  </conditionalFormatting>
  <conditionalFormatting sqref="J29:K29">
    <cfRule type="containsBlanks" dxfId="22" priority="22">
      <formula>LEN(TRIM(J29))=0</formula>
    </cfRule>
  </conditionalFormatting>
  <conditionalFormatting sqref="J34:K34">
    <cfRule type="containsBlanks" dxfId="21" priority="21">
      <formula>LEN(TRIM(J34))=0</formula>
    </cfRule>
  </conditionalFormatting>
  <conditionalFormatting sqref="J38:K38">
    <cfRule type="containsBlanks" dxfId="20" priority="20">
      <formula>LEN(TRIM(J38))=0</formula>
    </cfRule>
  </conditionalFormatting>
  <conditionalFormatting sqref="J41:K41">
    <cfRule type="containsBlanks" dxfId="19" priority="19">
      <formula>LEN(TRIM(J41))=0</formula>
    </cfRule>
  </conditionalFormatting>
  <conditionalFormatting sqref="J44:K44">
    <cfRule type="containsBlanks" dxfId="18" priority="18">
      <formula>LEN(TRIM(J44))=0</formula>
    </cfRule>
  </conditionalFormatting>
  <conditionalFormatting sqref="J50:K50">
    <cfRule type="containsBlanks" dxfId="17" priority="17">
      <formula>LEN(TRIM(J50))=0</formula>
    </cfRule>
  </conditionalFormatting>
  <conditionalFormatting sqref="J56:K56">
    <cfRule type="containsBlanks" dxfId="16" priority="16">
      <formula>LEN(TRIM(J56))=0</formula>
    </cfRule>
  </conditionalFormatting>
  <conditionalFormatting sqref="J61:K61">
    <cfRule type="containsBlanks" dxfId="15" priority="15">
      <formula>LEN(TRIM(J61))=0</formula>
    </cfRule>
  </conditionalFormatting>
  <conditionalFormatting sqref="J75:K75">
    <cfRule type="containsBlanks" dxfId="14" priority="14">
      <formula>LEN(TRIM(J75))=0</formula>
    </cfRule>
  </conditionalFormatting>
  <conditionalFormatting sqref="J80:K80">
    <cfRule type="containsBlanks" dxfId="13" priority="13">
      <formula>LEN(TRIM(J80))=0</formula>
    </cfRule>
  </conditionalFormatting>
  <conditionalFormatting sqref="J85:K85">
    <cfRule type="containsBlanks" dxfId="12" priority="12">
      <formula>LEN(TRIM(J85))=0</formula>
    </cfRule>
  </conditionalFormatting>
  <conditionalFormatting sqref="J91:K91">
    <cfRule type="containsBlanks" dxfId="11" priority="11">
      <formula>LEN(TRIM(J91))=0</formula>
    </cfRule>
  </conditionalFormatting>
  <conditionalFormatting sqref="J114:K114">
    <cfRule type="containsBlanks" dxfId="10" priority="10">
      <formula>LEN(TRIM(J114))=0</formula>
    </cfRule>
  </conditionalFormatting>
  <conditionalFormatting sqref="J121:K121">
    <cfRule type="containsBlanks" dxfId="9" priority="9">
      <formula>LEN(TRIM(J121))=0</formula>
    </cfRule>
  </conditionalFormatting>
  <conditionalFormatting sqref="J124:K124">
    <cfRule type="containsBlanks" dxfId="8" priority="8">
      <formula>LEN(TRIM(J124))=0</formula>
    </cfRule>
  </conditionalFormatting>
  <conditionalFormatting sqref="J133:K133">
    <cfRule type="containsBlanks" dxfId="7" priority="7">
      <formula>LEN(TRIM(J133))=0</formula>
    </cfRule>
  </conditionalFormatting>
  <conditionalFormatting sqref="J136:K136">
    <cfRule type="containsBlanks" dxfId="6" priority="6">
      <formula>LEN(TRIM(J136))=0</formula>
    </cfRule>
  </conditionalFormatting>
  <conditionalFormatting sqref="J139:K139">
    <cfRule type="containsBlanks" dxfId="5" priority="5">
      <formula>LEN(TRIM(J139))=0</formula>
    </cfRule>
  </conditionalFormatting>
  <conditionalFormatting sqref="J147:K147">
    <cfRule type="containsBlanks" dxfId="4" priority="4">
      <formula>LEN(TRIM(J147))=0</formula>
    </cfRule>
  </conditionalFormatting>
  <conditionalFormatting sqref="J151:K151">
    <cfRule type="containsBlanks" dxfId="3" priority="3">
      <formula>LEN(TRIM(J151))=0</formula>
    </cfRule>
  </conditionalFormatting>
  <conditionalFormatting sqref="J155:K156">
    <cfRule type="containsBlanks" dxfId="2" priority="2">
      <formula>LEN(TRIM(J155))=0</formula>
    </cfRule>
  </conditionalFormatting>
  <conditionalFormatting sqref="J162:K165">
    <cfRule type="containsBlanks" dxfId="1" priority="1">
      <formula>LEN(TRIM(J162))=0</formula>
    </cfRule>
  </conditionalFormatting>
  <pageMargins left="0.31496062992125984" right="0.31496062992125984" top="0.35433070866141736" bottom="0.35433070866141736" header="0.31496062992125984" footer="0.31496062992125984"/>
  <pageSetup paperSize="9" scale="6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FF00"/>
  </sheetPr>
  <dimension ref="A1:N54"/>
  <sheetViews>
    <sheetView showGridLines="0" showZeros="0" topLeftCell="A25" zoomScaleNormal="100" workbookViewId="0">
      <selection activeCell="C20" sqref="C20"/>
    </sheetView>
  </sheetViews>
  <sheetFormatPr defaultColWidth="0" defaultRowHeight="11.25" zeroHeight="1" x14ac:dyDescent="0.25"/>
  <cols>
    <col min="1" max="1" width="6.42578125" style="641" customWidth="1"/>
    <col min="2" max="2" width="74" style="641" customWidth="1"/>
    <col min="3" max="3" width="7.28515625" style="641" customWidth="1"/>
    <col min="4" max="4" width="7" style="641" customWidth="1"/>
    <col min="5" max="5" width="12.28515625" style="641" customWidth="1"/>
    <col min="6" max="6" width="11.28515625" style="641" customWidth="1"/>
    <col min="7" max="7" width="7.7109375" style="641" customWidth="1"/>
    <col min="8" max="8" width="12.140625" style="641" customWidth="1"/>
    <col min="9" max="9" width="11" style="641" customWidth="1"/>
    <col min="10" max="10" width="7.28515625" style="641" customWidth="1"/>
    <col min="11" max="11" width="11.85546875" style="641" customWidth="1"/>
    <col min="12" max="12" width="10.42578125" style="641" customWidth="1"/>
    <col min="13" max="13" width="3.7109375" style="641" customWidth="1"/>
    <col min="14" max="16384" width="9.140625" style="641" hidden="1"/>
  </cols>
  <sheetData>
    <row r="1" spans="1:14" ht="15" customHeight="1" x14ac:dyDescent="0.25">
      <c r="B1" s="642"/>
      <c r="C1" s="643"/>
      <c r="D1" s="644"/>
      <c r="E1" s="644"/>
      <c r="F1" s="645"/>
      <c r="J1" s="644"/>
      <c r="K1" s="856" t="s">
        <v>792</v>
      </c>
      <c r="L1" s="856"/>
      <c r="N1" s="641" t="s">
        <v>241</v>
      </c>
    </row>
    <row r="2" spans="1:14" ht="15" customHeight="1" x14ac:dyDescent="0.2">
      <c r="A2" s="850" t="s">
        <v>1</v>
      </c>
      <c r="B2" s="850"/>
      <c r="C2" s="262"/>
      <c r="D2" s="853" t="str">
        <f>IF(TEXT('[1]TСО-РС'!D2,"")="","",TEXT('[1]TСО-РС'!D2,""))</f>
        <v/>
      </c>
      <c r="E2" s="853"/>
      <c r="F2" s="853"/>
      <c r="G2" s="853"/>
      <c r="H2" s="853"/>
      <c r="I2" s="853"/>
      <c r="N2" s="641" t="s">
        <v>241</v>
      </c>
    </row>
    <row r="3" spans="1:14" ht="15" customHeight="1" x14ac:dyDescent="0.2">
      <c r="A3" s="850" t="s">
        <v>3</v>
      </c>
      <c r="B3" s="850"/>
      <c r="C3" s="262"/>
      <c r="D3" s="853" t="str">
        <f>IF(TEXT('[1]TСО-РС'!D3,"")="","",TEXT('[1]TСО-РС'!D3,""))</f>
        <v/>
      </c>
      <c r="E3" s="853"/>
      <c r="F3" s="853"/>
      <c r="G3" s="853"/>
      <c r="H3" s="853"/>
      <c r="I3" s="853"/>
      <c r="N3" s="641" t="s">
        <v>241</v>
      </c>
    </row>
    <row r="4" spans="1:14" ht="15" customHeight="1" x14ac:dyDescent="0.2">
      <c r="A4" s="850" t="s">
        <v>4</v>
      </c>
      <c r="B4" s="850"/>
      <c r="C4" s="646"/>
      <c r="D4" s="854"/>
      <c r="E4" s="854"/>
      <c r="F4" s="854"/>
      <c r="G4" s="854"/>
      <c r="H4" s="854"/>
      <c r="I4" s="854"/>
      <c r="N4" s="641" t="s">
        <v>241</v>
      </c>
    </row>
    <row r="5" spans="1:14" ht="15" customHeight="1" x14ac:dyDescent="0.2">
      <c r="A5" s="850" t="s">
        <v>5</v>
      </c>
      <c r="B5" s="850"/>
      <c r="C5" s="646"/>
      <c r="D5" s="854"/>
      <c r="E5" s="854"/>
      <c r="F5" s="854"/>
      <c r="G5" s="854"/>
      <c r="H5" s="854"/>
      <c r="I5" s="854"/>
      <c r="N5" s="641" t="s">
        <v>241</v>
      </c>
    </row>
    <row r="6" spans="1:14" ht="15" customHeight="1" x14ac:dyDescent="0.2">
      <c r="A6" s="850" t="s">
        <v>6</v>
      </c>
      <c r="B6" s="850"/>
      <c r="C6" s="262"/>
      <c r="D6" s="853"/>
      <c r="E6" s="853"/>
      <c r="F6" s="853"/>
      <c r="G6" s="853"/>
      <c r="H6" s="853"/>
      <c r="I6" s="853"/>
      <c r="K6" s="647"/>
      <c r="N6" s="641" t="s">
        <v>241</v>
      </c>
    </row>
    <row r="7" spans="1:14" ht="15" customHeight="1" x14ac:dyDescent="0.2">
      <c r="A7" s="850" t="s">
        <v>7</v>
      </c>
      <c r="B7" s="850"/>
      <c r="C7" s="262"/>
      <c r="D7" s="853" t="str">
        <f>IF(TEXT('[1]TСО-РС'!D7,"")="","",TEXT('[1]TСО-РС'!D7,""))</f>
        <v/>
      </c>
      <c r="E7" s="853"/>
      <c r="F7" s="853"/>
      <c r="G7" s="853"/>
      <c r="H7" s="853"/>
      <c r="I7" s="853"/>
      <c r="N7" s="641" t="s">
        <v>241</v>
      </c>
    </row>
    <row r="8" spans="1:14" ht="15" customHeight="1" x14ac:dyDescent="0.2">
      <c r="A8" s="850" t="s">
        <v>8</v>
      </c>
      <c r="B8" s="850"/>
      <c r="C8" s="262"/>
      <c r="D8" s="853" t="str">
        <f>IF(TEXT('[1]TСО-РС'!D8,"")="","",TEXT('[1]TСО-РС'!D8,""))</f>
        <v/>
      </c>
      <c r="E8" s="853"/>
      <c r="F8" s="853"/>
      <c r="G8" s="853"/>
      <c r="H8" s="853"/>
      <c r="I8" s="853"/>
      <c r="N8" s="641" t="s">
        <v>241</v>
      </c>
    </row>
    <row r="9" spans="1:14" ht="15" customHeight="1" x14ac:dyDescent="0.2">
      <c r="A9" s="850" t="s">
        <v>239</v>
      </c>
      <c r="B9" s="850"/>
      <c r="C9" s="262"/>
      <c r="D9" s="853" t="str">
        <f>IF(TEXT('[1]TСО-РС'!D9,"")="","",TEXT('[1]TСО-РС'!D9,""))</f>
        <v/>
      </c>
      <c r="E9" s="853"/>
      <c r="F9" s="853"/>
      <c r="G9" s="853"/>
      <c r="H9" s="853"/>
      <c r="I9" s="853"/>
      <c r="N9" s="641" t="s">
        <v>241</v>
      </c>
    </row>
    <row r="10" spans="1:14" ht="15" customHeight="1" x14ac:dyDescent="0.2">
      <c r="A10" s="850" t="s">
        <v>9</v>
      </c>
      <c r="B10" s="850"/>
      <c r="C10" s="262"/>
      <c r="D10" s="854"/>
      <c r="E10" s="854"/>
      <c r="F10" s="854"/>
      <c r="G10" s="854"/>
      <c r="H10" s="854"/>
      <c r="I10" s="854"/>
      <c r="N10" s="641" t="s">
        <v>241</v>
      </c>
    </row>
    <row r="11" spans="1:14" ht="15" customHeight="1" x14ac:dyDescent="0.2">
      <c r="A11" s="850" t="s">
        <v>10</v>
      </c>
      <c r="B11" s="850"/>
      <c r="C11" s="262"/>
      <c r="D11" s="853" t="str">
        <f>IF(TEXT('[1]TСО-РС'!D11,"")="","",TEXT('[1]TСО-РС'!D11,""))</f>
        <v/>
      </c>
      <c r="E11" s="853"/>
      <c r="F11" s="853"/>
      <c r="G11" s="853"/>
      <c r="H11" s="853"/>
      <c r="I11" s="853"/>
      <c r="N11" s="641" t="s">
        <v>241</v>
      </c>
    </row>
    <row r="12" spans="1:14" ht="15" customHeight="1" x14ac:dyDescent="0.2">
      <c r="A12" s="850" t="s">
        <v>11</v>
      </c>
      <c r="B12" s="850"/>
      <c r="C12" s="262"/>
      <c r="D12" s="855" t="str">
        <f>IF(TEXT('[1]TСО-РС'!D12,"")="","",TEXT('[1]TСО-РС'!D12,""))</f>
        <v/>
      </c>
      <c r="E12" s="855"/>
      <c r="F12" s="855"/>
      <c r="G12" s="855"/>
      <c r="H12" s="855"/>
      <c r="I12" s="855"/>
      <c r="N12" s="641" t="s">
        <v>241</v>
      </c>
    </row>
    <row r="13" spans="1:14" ht="17.25" customHeight="1" x14ac:dyDescent="0.25">
      <c r="B13" s="851" t="s">
        <v>793</v>
      </c>
      <c r="C13" s="851"/>
      <c r="D13" s="851"/>
      <c r="E13" s="851"/>
      <c r="F13" s="851"/>
      <c r="G13" s="851"/>
      <c r="H13" s="851"/>
      <c r="I13" s="851"/>
      <c r="K13" s="848" t="s">
        <v>12</v>
      </c>
      <c r="L13" s="848"/>
      <c r="N13" s="641" t="s">
        <v>241</v>
      </c>
    </row>
    <row r="14" spans="1:14" ht="11.25" customHeight="1" thickBot="1" x14ac:dyDescent="0.3">
      <c r="B14" s="149"/>
      <c r="C14" s="149"/>
      <c r="D14" s="149"/>
      <c r="E14" s="149"/>
      <c r="F14" s="149"/>
      <c r="G14" s="149"/>
      <c r="H14" s="149"/>
      <c r="I14" s="149"/>
      <c r="K14" s="648"/>
      <c r="L14" s="648"/>
      <c r="N14" s="641" t="s">
        <v>241</v>
      </c>
    </row>
    <row r="15" spans="1:14" s="649" customFormat="1" ht="15" customHeight="1" x14ac:dyDescent="0.25">
      <c r="A15" s="842" t="s">
        <v>1175</v>
      </c>
      <c r="B15" s="852" t="s">
        <v>794</v>
      </c>
      <c r="C15" s="852" t="s">
        <v>737</v>
      </c>
      <c r="D15" s="852" t="s">
        <v>795</v>
      </c>
      <c r="E15" s="852"/>
      <c r="F15" s="852"/>
      <c r="G15" s="852" t="s">
        <v>50</v>
      </c>
      <c r="H15" s="852"/>
      <c r="I15" s="852"/>
      <c r="J15" s="852" t="s">
        <v>62</v>
      </c>
      <c r="K15" s="852"/>
      <c r="L15" s="852"/>
      <c r="N15" s="649" t="s">
        <v>241</v>
      </c>
    </row>
    <row r="16" spans="1:14" s="649" customFormat="1" ht="36.75" customHeight="1" x14ac:dyDescent="0.25">
      <c r="A16" s="843"/>
      <c r="B16" s="852"/>
      <c r="C16" s="852"/>
      <c r="D16" s="549" t="s">
        <v>796</v>
      </c>
      <c r="E16" s="549" t="s">
        <v>797</v>
      </c>
      <c r="F16" s="549" t="s">
        <v>798</v>
      </c>
      <c r="G16" s="549" t="s">
        <v>796</v>
      </c>
      <c r="H16" s="549" t="s">
        <v>797</v>
      </c>
      <c r="I16" s="549" t="s">
        <v>798</v>
      </c>
      <c r="J16" s="549" t="s">
        <v>796</v>
      </c>
      <c r="K16" s="549" t="s">
        <v>797</v>
      </c>
      <c r="L16" s="549" t="s">
        <v>798</v>
      </c>
      <c r="N16" s="649" t="s">
        <v>241</v>
      </c>
    </row>
    <row r="17" spans="1:14" s="649" customFormat="1" ht="10.5" customHeight="1" x14ac:dyDescent="0.25">
      <c r="A17" s="549">
        <v>1</v>
      </c>
      <c r="B17" s="549">
        <v>2</v>
      </c>
      <c r="C17" s="549">
        <v>3</v>
      </c>
      <c r="D17" s="549">
        <v>4</v>
      </c>
      <c r="E17" s="549">
        <v>5</v>
      </c>
      <c r="F17" s="549" t="s">
        <v>799</v>
      </c>
      <c r="G17" s="549">
        <v>7</v>
      </c>
      <c r="H17" s="549">
        <v>8</v>
      </c>
      <c r="I17" s="549" t="s">
        <v>800</v>
      </c>
      <c r="J17" s="549">
        <v>10</v>
      </c>
      <c r="K17" s="549">
        <v>11</v>
      </c>
      <c r="L17" s="549" t="s">
        <v>801</v>
      </c>
      <c r="N17" s="649" t="s">
        <v>241</v>
      </c>
    </row>
    <row r="18" spans="1:14" s="651" customFormat="1" ht="12.75" customHeight="1" x14ac:dyDescent="0.25">
      <c r="A18" s="650">
        <v>1</v>
      </c>
      <c r="B18" s="150" t="s">
        <v>216</v>
      </c>
      <c r="C18" s="151">
        <v>53</v>
      </c>
      <c r="D18" s="152">
        <f>SUM(D19+D20)</f>
        <v>0</v>
      </c>
      <c r="E18" s="152">
        <f>SUM(E19+E20)</f>
        <v>0</v>
      </c>
      <c r="F18" s="152">
        <f>D18+E18</f>
        <v>0</v>
      </c>
      <c r="G18" s="152">
        <f>SUM(G19+G20)</f>
        <v>0</v>
      </c>
      <c r="H18" s="152">
        <f>SUM(H19+H20)</f>
        <v>0</v>
      </c>
      <c r="I18" s="152">
        <f>G18+H18</f>
        <v>0</v>
      </c>
      <c r="J18" s="152">
        <f>SUM(J19+J20)</f>
        <v>0</v>
      </c>
      <c r="K18" s="152">
        <f>SUM(K19+K20)</f>
        <v>0</v>
      </c>
      <c r="L18" s="152">
        <f>J18+K18</f>
        <v>0</v>
      </c>
    </row>
    <row r="19" spans="1:14" ht="13.5" customHeight="1" x14ac:dyDescent="0.25">
      <c r="A19" s="652" t="s">
        <v>802</v>
      </c>
      <c r="B19" s="153" t="s">
        <v>803</v>
      </c>
      <c r="C19" s="154">
        <v>530</v>
      </c>
      <c r="D19" s="155"/>
      <c r="E19" s="155"/>
      <c r="F19" s="155"/>
      <c r="G19" s="155"/>
      <c r="H19" s="155"/>
      <c r="I19" s="155"/>
      <c r="J19" s="155"/>
      <c r="K19" s="155"/>
      <c r="L19" s="155"/>
    </row>
    <row r="20" spans="1:14" ht="12.75" customHeight="1" x14ac:dyDescent="0.25">
      <c r="A20" s="652" t="s">
        <v>804</v>
      </c>
      <c r="B20" s="153" t="s">
        <v>805</v>
      </c>
      <c r="C20" s="156" t="s">
        <v>1140</v>
      </c>
      <c r="D20" s="155"/>
      <c r="E20" s="155"/>
      <c r="F20" s="155"/>
      <c r="G20" s="155"/>
      <c r="H20" s="155"/>
      <c r="I20" s="155"/>
      <c r="J20" s="155"/>
      <c r="K20" s="155"/>
      <c r="L20" s="155"/>
    </row>
    <row r="21" spans="1:14" s="651" customFormat="1" ht="14.25" customHeight="1" x14ac:dyDescent="0.25">
      <c r="A21" s="650" t="s">
        <v>806</v>
      </c>
      <c r="B21" s="150" t="s">
        <v>807</v>
      </c>
      <c r="C21" s="151">
        <v>54</v>
      </c>
      <c r="D21" s="152">
        <f>SUM(D22+D23+D24+D25+D26+D27+D28+D29+D30+D31+D32+D33+D34+D35+D36+D37+D38+D39)</f>
        <v>0</v>
      </c>
      <c r="E21" s="152">
        <f>SUM(E22+E23+E24+E25+E26+E27+E28+E29+E30+E31+E32+E33+E34+E35+E36+E37+E38+E39)</f>
        <v>0</v>
      </c>
      <c r="F21" s="152">
        <f>D21+E21</f>
        <v>0</v>
      </c>
      <c r="G21" s="152">
        <f>SUM(G22+G23+G24+G25+G26+G27+G28+G29+G30+G31+G32+G33+G34+G35+G36+G37+G38+G39)</f>
        <v>0</v>
      </c>
      <c r="H21" s="152">
        <f>SUM(H22+H23+H24+H25+H26+H27+H28+H29+H30+H31+H32+H33+H34+H35+H36+H37+H38+H39)</f>
        <v>0</v>
      </c>
      <c r="I21" s="152">
        <f>G21+H21</f>
        <v>0</v>
      </c>
      <c r="J21" s="152">
        <f>SUM(J22+J23+J24+J25+J26+J27+J28+J29+J30+J31+J32+J33+J34+J35+J36+J37+J38+J39)</f>
        <v>0</v>
      </c>
      <c r="K21" s="152">
        <f>SUM(K22+K23+K24+K25+K26+K27+K28+K29+K30+K31+K32+K33+K34+K35+K36+K37+K38+K39)</f>
        <v>0</v>
      </c>
      <c r="L21" s="152">
        <f>J21+K21</f>
        <v>0</v>
      </c>
    </row>
    <row r="22" spans="1:14" ht="14.25" customHeight="1" x14ac:dyDescent="0.25">
      <c r="A22" s="652" t="s">
        <v>808</v>
      </c>
      <c r="B22" s="153" t="s">
        <v>809</v>
      </c>
      <c r="C22" s="154">
        <v>540</v>
      </c>
      <c r="D22" s="155"/>
      <c r="E22" s="155"/>
      <c r="F22" s="155"/>
      <c r="G22" s="155"/>
      <c r="H22" s="155"/>
      <c r="I22" s="155"/>
      <c r="J22" s="155"/>
      <c r="K22" s="155"/>
      <c r="L22" s="155"/>
    </row>
    <row r="23" spans="1:14" ht="13.5" customHeight="1" x14ac:dyDescent="0.25">
      <c r="A23" s="652" t="s">
        <v>810</v>
      </c>
      <c r="B23" s="153" t="s">
        <v>811</v>
      </c>
      <c r="C23" s="154" t="s">
        <v>812</v>
      </c>
      <c r="D23" s="155"/>
      <c r="E23" s="155"/>
      <c r="F23" s="155"/>
      <c r="G23" s="155"/>
      <c r="H23" s="155"/>
      <c r="I23" s="155"/>
      <c r="J23" s="155"/>
      <c r="K23" s="157"/>
      <c r="L23" s="155"/>
    </row>
    <row r="24" spans="1:14" ht="12" customHeight="1" x14ac:dyDescent="0.25">
      <c r="A24" s="652" t="s">
        <v>813</v>
      </c>
      <c r="B24" s="153" t="s">
        <v>814</v>
      </c>
      <c r="C24" s="154" t="s">
        <v>812</v>
      </c>
      <c r="D24" s="155"/>
      <c r="E24" s="155"/>
      <c r="F24" s="155"/>
      <c r="G24" s="155"/>
      <c r="H24" s="155"/>
      <c r="I24" s="155"/>
      <c r="J24" s="155"/>
      <c r="K24" s="157"/>
      <c r="L24" s="155"/>
    </row>
    <row r="25" spans="1:14" ht="11.25" customHeight="1" x14ac:dyDescent="0.25">
      <c r="A25" s="652" t="s">
        <v>815</v>
      </c>
      <c r="B25" s="158" t="s">
        <v>816</v>
      </c>
      <c r="C25" s="154" t="s">
        <v>817</v>
      </c>
      <c r="D25" s="155"/>
      <c r="E25" s="155"/>
      <c r="F25" s="155"/>
      <c r="G25" s="155"/>
      <c r="H25" s="155"/>
      <c r="I25" s="155"/>
      <c r="J25" s="155"/>
      <c r="K25" s="155"/>
      <c r="L25" s="155"/>
    </row>
    <row r="26" spans="1:14" ht="13.5" customHeight="1" x14ac:dyDescent="0.25">
      <c r="A26" s="652" t="s">
        <v>818</v>
      </c>
      <c r="B26" s="159" t="s">
        <v>819</v>
      </c>
      <c r="C26" s="154" t="s">
        <v>817</v>
      </c>
      <c r="D26" s="155"/>
      <c r="E26" s="155"/>
      <c r="F26" s="155"/>
      <c r="G26" s="155"/>
      <c r="H26" s="155"/>
      <c r="I26" s="155"/>
      <c r="J26" s="155"/>
      <c r="K26" s="155"/>
      <c r="L26" s="155"/>
    </row>
    <row r="27" spans="1:14" ht="12" customHeight="1" x14ac:dyDescent="0.25">
      <c r="A27" s="652" t="s">
        <v>820</v>
      </c>
      <c r="B27" s="159" t="s">
        <v>821</v>
      </c>
      <c r="C27" s="154" t="s">
        <v>817</v>
      </c>
      <c r="D27" s="155"/>
      <c r="E27" s="155"/>
      <c r="F27" s="155"/>
      <c r="G27" s="155"/>
      <c r="H27" s="155"/>
      <c r="I27" s="155"/>
      <c r="J27" s="155"/>
      <c r="K27" s="155"/>
      <c r="L27" s="155"/>
    </row>
    <row r="28" spans="1:14" ht="15" customHeight="1" x14ac:dyDescent="0.25">
      <c r="A28" s="652" t="s">
        <v>822</v>
      </c>
      <c r="B28" s="153" t="s">
        <v>823</v>
      </c>
      <c r="C28" s="154" t="s">
        <v>817</v>
      </c>
      <c r="D28" s="155"/>
      <c r="E28" s="155"/>
      <c r="F28" s="155"/>
      <c r="G28" s="155"/>
      <c r="H28" s="155"/>
      <c r="I28" s="155"/>
      <c r="J28" s="155"/>
      <c r="K28" s="155"/>
      <c r="L28" s="155"/>
    </row>
    <row r="29" spans="1:14" ht="14.25" customHeight="1" x14ac:dyDescent="0.25">
      <c r="A29" s="652" t="s">
        <v>824</v>
      </c>
      <c r="B29" s="153" t="s">
        <v>825</v>
      </c>
      <c r="C29" s="154" t="s">
        <v>817</v>
      </c>
      <c r="D29" s="155"/>
      <c r="E29" s="155"/>
      <c r="F29" s="155"/>
      <c r="G29" s="155"/>
      <c r="H29" s="155"/>
      <c r="I29" s="155"/>
      <c r="J29" s="155"/>
      <c r="K29" s="155"/>
      <c r="L29" s="155"/>
    </row>
    <row r="30" spans="1:14" ht="12" customHeight="1" x14ac:dyDescent="0.25">
      <c r="A30" s="652" t="s">
        <v>826</v>
      </c>
      <c r="B30" s="153" t="s">
        <v>827</v>
      </c>
      <c r="C30" s="154" t="s">
        <v>828</v>
      </c>
      <c r="D30" s="155"/>
      <c r="E30" s="155"/>
      <c r="F30" s="155"/>
      <c r="G30" s="155"/>
      <c r="H30" s="155"/>
      <c r="I30" s="155"/>
      <c r="J30" s="155"/>
      <c r="K30" s="155"/>
      <c r="L30" s="155"/>
    </row>
    <row r="31" spans="1:14" ht="11.25" customHeight="1" x14ac:dyDescent="0.25">
      <c r="A31" s="652" t="s">
        <v>829</v>
      </c>
      <c r="B31" s="153" t="s">
        <v>830</v>
      </c>
      <c r="C31" s="154" t="s">
        <v>828</v>
      </c>
      <c r="D31" s="155"/>
      <c r="E31" s="155"/>
      <c r="F31" s="155"/>
      <c r="G31" s="155"/>
      <c r="H31" s="155"/>
      <c r="I31" s="155"/>
      <c r="J31" s="155"/>
      <c r="K31" s="155"/>
      <c r="L31" s="155"/>
    </row>
    <row r="32" spans="1:14" ht="12" customHeight="1" x14ac:dyDescent="0.25">
      <c r="A32" s="652" t="s">
        <v>831</v>
      </c>
      <c r="B32" s="153" t="s">
        <v>832</v>
      </c>
      <c r="C32" s="154" t="s">
        <v>828</v>
      </c>
      <c r="D32" s="155"/>
      <c r="E32" s="155"/>
      <c r="F32" s="155"/>
      <c r="G32" s="155"/>
      <c r="H32" s="155"/>
      <c r="I32" s="155"/>
      <c r="J32" s="155"/>
      <c r="K32" s="155"/>
      <c r="L32" s="155"/>
    </row>
    <row r="33" spans="1:12" x14ac:dyDescent="0.25">
      <c r="A33" s="652" t="s">
        <v>833</v>
      </c>
      <c r="B33" s="153" t="s">
        <v>834</v>
      </c>
      <c r="C33" s="154" t="s">
        <v>828</v>
      </c>
      <c r="D33" s="155"/>
      <c r="E33" s="155"/>
      <c r="F33" s="155"/>
      <c r="G33" s="155"/>
      <c r="H33" s="155"/>
      <c r="I33" s="155"/>
      <c r="J33" s="155"/>
      <c r="K33" s="155"/>
      <c r="L33" s="155"/>
    </row>
    <row r="34" spans="1:12" x14ac:dyDescent="0.25">
      <c r="A34" s="652" t="s">
        <v>835</v>
      </c>
      <c r="B34" s="153" t="s">
        <v>836</v>
      </c>
      <c r="C34" s="154">
        <v>544</v>
      </c>
      <c r="D34" s="155"/>
      <c r="E34" s="155"/>
      <c r="F34" s="155"/>
      <c r="G34" s="155"/>
      <c r="H34" s="155"/>
      <c r="I34" s="155"/>
      <c r="J34" s="155"/>
      <c r="K34" s="155"/>
      <c r="L34" s="155"/>
    </row>
    <row r="35" spans="1:12" x14ac:dyDescent="0.25">
      <c r="A35" s="652" t="s">
        <v>837</v>
      </c>
      <c r="B35" s="160" t="s">
        <v>838</v>
      </c>
      <c r="C35" s="154">
        <v>545</v>
      </c>
      <c r="D35" s="155"/>
      <c r="E35" s="155"/>
      <c r="F35" s="155"/>
      <c r="G35" s="155"/>
      <c r="H35" s="155"/>
      <c r="I35" s="155"/>
      <c r="J35" s="155"/>
      <c r="K35" s="155"/>
      <c r="L35" s="155"/>
    </row>
    <row r="36" spans="1:12" x14ac:dyDescent="0.25">
      <c r="A36" s="652" t="s">
        <v>839</v>
      </c>
      <c r="B36" s="153" t="s">
        <v>840</v>
      </c>
      <c r="C36" s="154">
        <v>546</v>
      </c>
      <c r="D36" s="155"/>
      <c r="E36" s="155"/>
      <c r="F36" s="155"/>
      <c r="G36" s="155"/>
      <c r="H36" s="155"/>
      <c r="I36" s="155"/>
      <c r="J36" s="155"/>
      <c r="K36" s="155"/>
      <c r="L36" s="155"/>
    </row>
    <row r="37" spans="1:12" x14ac:dyDescent="0.25">
      <c r="A37" s="652" t="s">
        <v>841</v>
      </c>
      <c r="B37" s="153" t="s">
        <v>842</v>
      </c>
      <c r="C37" s="154">
        <v>547</v>
      </c>
      <c r="D37" s="155"/>
      <c r="E37" s="155"/>
      <c r="F37" s="155"/>
      <c r="G37" s="155"/>
      <c r="H37" s="155"/>
      <c r="I37" s="155"/>
      <c r="J37" s="155"/>
      <c r="K37" s="155"/>
      <c r="L37" s="155"/>
    </row>
    <row r="38" spans="1:12" x14ac:dyDescent="0.25">
      <c r="A38" s="652" t="s">
        <v>843</v>
      </c>
      <c r="B38" s="153" t="s">
        <v>844</v>
      </c>
      <c r="C38" s="154">
        <v>548</v>
      </c>
      <c r="D38" s="155"/>
      <c r="E38" s="155"/>
      <c r="F38" s="155"/>
      <c r="G38" s="155"/>
      <c r="H38" s="155"/>
      <c r="I38" s="155"/>
      <c r="J38" s="155"/>
      <c r="K38" s="155"/>
      <c r="L38" s="155"/>
    </row>
    <row r="39" spans="1:12" x14ac:dyDescent="0.25">
      <c r="A39" s="652" t="s">
        <v>845</v>
      </c>
      <c r="B39" s="153" t="s">
        <v>846</v>
      </c>
      <c r="C39" s="154">
        <v>549</v>
      </c>
      <c r="D39" s="155"/>
      <c r="E39" s="155"/>
      <c r="F39" s="155"/>
      <c r="G39" s="155"/>
      <c r="H39" s="155"/>
      <c r="I39" s="155"/>
      <c r="J39" s="155"/>
      <c r="K39" s="155"/>
      <c r="L39" s="155"/>
    </row>
    <row r="40" spans="1:12" s="651" customFormat="1" ht="13.5" customHeight="1" x14ac:dyDescent="0.25">
      <c r="A40" s="650">
        <v>3</v>
      </c>
      <c r="B40" s="150" t="s">
        <v>217</v>
      </c>
      <c r="C40" s="151">
        <v>55</v>
      </c>
      <c r="D40" s="152">
        <f>SUM(D41+D44+D45+D46+D47+D48+D49)</f>
        <v>0</v>
      </c>
      <c r="E40" s="152">
        <f>SUM(E41+E44+E45+E46+E47+E48+E49)</f>
        <v>0</v>
      </c>
      <c r="F40" s="152">
        <f>D40+E40</f>
        <v>0</v>
      </c>
      <c r="G40" s="152">
        <f>SUM(G41+G44+G45+G46+G47+G48+G49)</f>
        <v>0</v>
      </c>
      <c r="H40" s="152">
        <f>SUM(H41+H44+H45+H46+H47+H48+H49)</f>
        <v>0</v>
      </c>
      <c r="I40" s="152">
        <f>G40+H40</f>
        <v>0</v>
      </c>
      <c r="J40" s="152">
        <f>SUM(J41+J44+J45+J46+J47+J48+J49)</f>
        <v>0</v>
      </c>
      <c r="K40" s="152">
        <f>SUM(K41+K44+K45+K46+K47+K48+K49)</f>
        <v>0</v>
      </c>
      <c r="L40" s="152">
        <f>J40+K40</f>
        <v>0</v>
      </c>
    </row>
    <row r="41" spans="1:12" x14ac:dyDescent="0.25">
      <c r="A41" s="652" t="s">
        <v>847</v>
      </c>
      <c r="B41" s="153" t="s">
        <v>848</v>
      </c>
      <c r="C41" s="154">
        <v>550</v>
      </c>
      <c r="D41" s="155"/>
      <c r="E41" s="155"/>
      <c r="F41" s="155"/>
      <c r="G41" s="155"/>
      <c r="H41" s="155"/>
      <c r="I41" s="155"/>
      <c r="J41" s="155"/>
      <c r="K41" s="155"/>
      <c r="L41" s="155"/>
    </row>
    <row r="42" spans="1:12" x14ac:dyDescent="0.25">
      <c r="A42" s="652" t="s">
        <v>849</v>
      </c>
      <c r="B42" s="153" t="s">
        <v>850</v>
      </c>
      <c r="C42" s="154" t="s">
        <v>851</v>
      </c>
      <c r="D42" s="155"/>
      <c r="E42" s="155"/>
      <c r="F42" s="155"/>
      <c r="G42" s="155"/>
      <c r="H42" s="155"/>
      <c r="I42" s="155"/>
      <c r="J42" s="155"/>
      <c r="K42" s="157"/>
      <c r="L42" s="155"/>
    </row>
    <row r="43" spans="1:12" x14ac:dyDescent="0.25">
      <c r="A43" s="652" t="s">
        <v>852</v>
      </c>
      <c r="B43" s="153" t="s">
        <v>853</v>
      </c>
      <c r="C43" s="154" t="s">
        <v>851</v>
      </c>
      <c r="D43" s="155"/>
      <c r="E43" s="155"/>
      <c r="F43" s="155"/>
      <c r="G43" s="155"/>
      <c r="H43" s="155"/>
      <c r="I43" s="155"/>
      <c r="J43" s="155"/>
      <c r="K43" s="155"/>
      <c r="L43" s="155"/>
    </row>
    <row r="44" spans="1:12" x14ac:dyDescent="0.25">
      <c r="A44" s="652" t="s">
        <v>854</v>
      </c>
      <c r="B44" s="153" t="s">
        <v>855</v>
      </c>
      <c r="C44" s="154">
        <v>552</v>
      </c>
      <c r="D44" s="155"/>
      <c r="E44" s="155"/>
      <c r="F44" s="155"/>
      <c r="G44" s="155"/>
      <c r="H44" s="155"/>
      <c r="I44" s="155"/>
      <c r="J44" s="155"/>
      <c r="K44" s="155"/>
      <c r="L44" s="155"/>
    </row>
    <row r="45" spans="1:12" x14ac:dyDescent="0.25">
      <c r="A45" s="652" t="s">
        <v>856</v>
      </c>
      <c r="B45" s="153" t="s">
        <v>857</v>
      </c>
      <c r="C45" s="154">
        <v>553</v>
      </c>
      <c r="D45" s="155"/>
      <c r="E45" s="155"/>
      <c r="F45" s="155"/>
      <c r="G45" s="155"/>
      <c r="H45" s="155"/>
      <c r="I45" s="155"/>
      <c r="J45" s="155"/>
      <c r="K45" s="155"/>
      <c r="L45" s="155"/>
    </row>
    <row r="46" spans="1:12" x14ac:dyDescent="0.25">
      <c r="A46" s="652" t="s">
        <v>858</v>
      </c>
      <c r="B46" s="153" t="s">
        <v>866</v>
      </c>
      <c r="C46" s="154">
        <v>554</v>
      </c>
      <c r="D46" s="155"/>
      <c r="E46" s="155"/>
      <c r="F46" s="155"/>
      <c r="G46" s="155"/>
      <c r="H46" s="155"/>
      <c r="I46" s="155"/>
      <c r="J46" s="155"/>
      <c r="K46" s="155"/>
      <c r="L46" s="155"/>
    </row>
    <row r="47" spans="1:12" x14ac:dyDescent="0.25">
      <c r="A47" s="652" t="s">
        <v>859</v>
      </c>
      <c r="B47" s="153" t="s">
        <v>860</v>
      </c>
      <c r="C47" s="154">
        <v>555</v>
      </c>
      <c r="D47" s="155"/>
      <c r="E47" s="155"/>
      <c r="F47" s="155"/>
      <c r="G47" s="155"/>
      <c r="H47" s="155"/>
      <c r="I47" s="155"/>
      <c r="J47" s="155"/>
      <c r="K47" s="155"/>
      <c r="L47" s="155"/>
    </row>
    <row r="48" spans="1:12" x14ac:dyDescent="0.25">
      <c r="A48" s="652" t="s">
        <v>861</v>
      </c>
      <c r="B48" s="153" t="s">
        <v>862</v>
      </c>
      <c r="C48" s="154">
        <v>556</v>
      </c>
      <c r="D48" s="155"/>
      <c r="E48" s="155"/>
      <c r="F48" s="155"/>
      <c r="G48" s="155"/>
      <c r="H48" s="155"/>
      <c r="I48" s="155"/>
      <c r="J48" s="155"/>
      <c r="K48" s="155"/>
      <c r="L48" s="155"/>
    </row>
    <row r="49" spans="1:14" ht="12" customHeight="1" x14ac:dyDescent="0.25">
      <c r="A49" s="652" t="s">
        <v>863</v>
      </c>
      <c r="B49" s="153" t="s">
        <v>864</v>
      </c>
      <c r="C49" s="154">
        <v>559</v>
      </c>
      <c r="D49" s="155"/>
      <c r="E49" s="155"/>
      <c r="F49" s="155"/>
      <c r="G49" s="155"/>
      <c r="H49" s="155"/>
      <c r="I49" s="155"/>
      <c r="J49" s="155"/>
      <c r="K49" s="155"/>
      <c r="L49" s="155"/>
    </row>
    <row r="50" spans="1:14" s="651" customFormat="1" ht="15" customHeight="1" x14ac:dyDescent="0.25">
      <c r="A50" s="650"/>
      <c r="B50" s="150" t="s">
        <v>865</v>
      </c>
      <c r="C50" s="150"/>
      <c r="D50" s="152">
        <f>SUM(D18+D21+D40)</f>
        <v>0</v>
      </c>
      <c r="E50" s="152">
        <f t="shared" ref="E50:F50" si="0">SUM(E18+E21+E40)</f>
        <v>0</v>
      </c>
      <c r="F50" s="152">
        <f t="shared" si="0"/>
        <v>0</v>
      </c>
      <c r="G50" s="152">
        <f>SUM(G18+G21+G40)</f>
        <v>0</v>
      </c>
      <c r="H50" s="152">
        <f t="shared" ref="H50:I50" si="1">SUM(H18+H21+H40)</f>
        <v>0</v>
      </c>
      <c r="I50" s="152">
        <f t="shared" si="1"/>
        <v>0</v>
      </c>
      <c r="J50" s="152">
        <f>SUM(J18+J21+J40)</f>
        <v>0</v>
      </c>
      <c r="K50" s="152">
        <f t="shared" ref="K50:L50" si="2">SUM(K18+K21+K40)</f>
        <v>0</v>
      </c>
      <c r="L50" s="152">
        <f t="shared" si="2"/>
        <v>0</v>
      </c>
    </row>
    <row r="51" spans="1:14" ht="3.75" customHeight="1" x14ac:dyDescent="0.25">
      <c r="B51" s="849"/>
      <c r="C51" s="849"/>
      <c r="D51" s="653"/>
      <c r="E51" s="653"/>
      <c r="F51" s="653"/>
      <c r="G51" s="653"/>
      <c r="H51" s="653"/>
      <c r="I51" s="653"/>
      <c r="J51" s="653"/>
      <c r="K51" s="653"/>
      <c r="L51" s="653"/>
      <c r="N51" s="641" t="s">
        <v>241</v>
      </c>
    </row>
    <row r="52" spans="1:14" ht="22.5" customHeight="1" x14ac:dyDescent="0.25">
      <c r="A52" s="654" t="s">
        <v>867</v>
      </c>
      <c r="B52" s="849" t="s">
        <v>868</v>
      </c>
      <c r="C52" s="849"/>
      <c r="D52" s="849"/>
      <c r="E52" s="849"/>
      <c r="F52" s="849"/>
      <c r="G52" s="849"/>
      <c r="H52" s="849"/>
      <c r="I52" s="849"/>
      <c r="J52" s="849"/>
      <c r="K52" s="849"/>
      <c r="L52" s="849"/>
      <c r="N52" s="641" t="s">
        <v>241</v>
      </c>
    </row>
    <row r="53" spans="1:14" ht="39" customHeight="1" x14ac:dyDescent="0.25">
      <c r="A53" s="654" t="s">
        <v>806</v>
      </c>
      <c r="B53" s="849" t="s">
        <v>869</v>
      </c>
      <c r="C53" s="849"/>
      <c r="D53" s="849"/>
      <c r="E53" s="849"/>
      <c r="F53" s="849"/>
      <c r="G53" s="849"/>
      <c r="H53" s="849"/>
      <c r="I53" s="849"/>
      <c r="J53" s="849"/>
      <c r="K53" s="849"/>
      <c r="L53" s="849"/>
      <c r="N53" s="641" t="s">
        <v>241</v>
      </c>
    </row>
    <row r="54" spans="1:14" x14ac:dyDescent="0.25">
      <c r="A54" s="654" t="s">
        <v>870</v>
      </c>
      <c r="B54" s="641" t="s">
        <v>871</v>
      </c>
      <c r="N54" s="641" t="s">
        <v>241</v>
      </c>
    </row>
  </sheetData>
  <mergeCells count="34">
    <mergeCell ref="D6:I6"/>
    <mergeCell ref="K1:L1"/>
    <mergeCell ref="D2:I2"/>
    <mergeCell ref="D3:I3"/>
    <mergeCell ref="D4:I4"/>
    <mergeCell ref="D5:I5"/>
    <mergeCell ref="A7:B7"/>
    <mergeCell ref="A15:A16"/>
    <mergeCell ref="B15:B16"/>
    <mergeCell ref="C15:C16"/>
    <mergeCell ref="D15:F15"/>
    <mergeCell ref="D7:I7"/>
    <mergeCell ref="D8:I8"/>
    <mergeCell ref="D9:I9"/>
    <mergeCell ref="D10:I10"/>
    <mergeCell ref="D11:I11"/>
    <mergeCell ref="D12:I12"/>
    <mergeCell ref="A2:B2"/>
    <mergeCell ref="A3:B3"/>
    <mergeCell ref="A4:B4"/>
    <mergeCell ref="A5:B5"/>
    <mergeCell ref="A6:B6"/>
    <mergeCell ref="K13:L13"/>
    <mergeCell ref="B51:C51"/>
    <mergeCell ref="B52:L52"/>
    <mergeCell ref="B53:L53"/>
    <mergeCell ref="A8:B8"/>
    <mergeCell ref="A9:B9"/>
    <mergeCell ref="A10:B10"/>
    <mergeCell ref="A11:B11"/>
    <mergeCell ref="A12:B12"/>
    <mergeCell ref="B13:I13"/>
    <mergeCell ref="G15:I15"/>
    <mergeCell ref="J15:L1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FF0000"/>
    <pageSetUpPr fitToPage="1"/>
  </sheetPr>
  <dimension ref="A1:R49"/>
  <sheetViews>
    <sheetView showGridLines="0" showZeros="0" topLeftCell="A37" zoomScaleNormal="100" workbookViewId="0">
      <selection activeCell="Q1" sqref="Q1"/>
    </sheetView>
  </sheetViews>
  <sheetFormatPr defaultRowHeight="15" x14ac:dyDescent="0.25"/>
  <cols>
    <col min="1" max="1" width="6.85546875" style="171" customWidth="1"/>
    <col min="2" max="2" width="22.85546875" style="171" customWidth="1"/>
    <col min="3" max="3" width="9" style="171" customWidth="1"/>
    <col min="4" max="4" width="7.5703125" style="171" customWidth="1"/>
    <col min="5" max="5" width="9.140625" style="171"/>
    <col min="6" max="6" width="8.28515625" style="171" customWidth="1"/>
    <col min="7" max="7" width="9.85546875" style="171" customWidth="1"/>
    <col min="8" max="8" width="8.7109375" style="171" customWidth="1"/>
    <col min="9" max="9" width="8.85546875" style="171" customWidth="1"/>
    <col min="10" max="10" width="8" style="171" customWidth="1"/>
    <col min="11" max="11" width="8.42578125" style="171" customWidth="1"/>
    <col min="12" max="12" width="7.85546875" style="171" customWidth="1"/>
    <col min="13" max="14" width="8.42578125" style="171" customWidth="1"/>
    <col min="15" max="15" width="9.140625" style="171"/>
    <col min="16" max="16" width="8" style="171" customWidth="1"/>
    <col min="17" max="17" width="9.140625" style="171"/>
    <col min="18" max="18" width="10.85546875" style="171" customWidth="1"/>
    <col min="19" max="16384" width="9.140625" style="171"/>
  </cols>
  <sheetData>
    <row r="1" spans="1:18" x14ac:dyDescent="0.25">
      <c r="A1" s="210"/>
      <c r="B1" s="211"/>
      <c r="C1" s="53"/>
      <c r="D1" s="53"/>
      <c r="E1" s="212"/>
      <c r="F1" s="212"/>
      <c r="G1" s="212"/>
      <c r="H1" s="212"/>
      <c r="I1" s="212"/>
      <c r="J1" s="212"/>
      <c r="K1" s="212"/>
      <c r="L1" s="212"/>
      <c r="M1" s="212"/>
      <c r="N1" s="212"/>
      <c r="O1" s="212"/>
      <c r="P1" s="212"/>
      <c r="Q1" s="213" t="s">
        <v>717</v>
      </c>
      <c r="R1" s="213"/>
    </row>
    <row r="2" spans="1:18" x14ac:dyDescent="0.2">
      <c r="A2" s="279" t="s">
        <v>1</v>
      </c>
      <c r="B2" s="214"/>
      <c r="C2" s="869" t="s">
        <v>2</v>
      </c>
      <c r="D2" s="869"/>
      <c r="E2" s="869"/>
      <c r="F2" s="869"/>
      <c r="G2" s="869"/>
      <c r="H2" s="869"/>
      <c r="I2" s="869"/>
      <c r="J2" s="869"/>
      <c r="K2" s="868"/>
      <c r="L2" s="868"/>
      <c r="M2" s="868"/>
      <c r="N2" s="868"/>
      <c r="O2" s="868"/>
      <c r="P2" s="215"/>
      <c r="Q2" s="215"/>
      <c r="R2" s="214"/>
    </row>
    <row r="3" spans="1:18" x14ac:dyDescent="0.2">
      <c r="A3" s="279" t="s">
        <v>3</v>
      </c>
      <c r="B3" s="214"/>
      <c r="C3" s="869" t="s">
        <v>2</v>
      </c>
      <c r="D3" s="869"/>
      <c r="E3" s="869"/>
      <c r="F3" s="869"/>
      <c r="G3" s="869"/>
      <c r="H3" s="869"/>
      <c r="I3" s="869"/>
      <c r="J3" s="869"/>
      <c r="K3" s="868"/>
      <c r="L3" s="868"/>
      <c r="M3" s="868"/>
      <c r="N3" s="868"/>
      <c r="O3" s="868"/>
      <c r="P3" s="215"/>
      <c r="Q3" s="215"/>
      <c r="R3" s="214"/>
    </row>
    <row r="4" spans="1:18" x14ac:dyDescent="0.2">
      <c r="A4" s="280" t="s">
        <v>4</v>
      </c>
      <c r="B4" s="216"/>
      <c r="C4" s="869" t="s">
        <v>2</v>
      </c>
      <c r="D4" s="869"/>
      <c r="E4" s="869"/>
      <c r="F4" s="869"/>
      <c r="G4" s="869"/>
      <c r="H4" s="869"/>
      <c r="I4" s="869"/>
      <c r="J4" s="869"/>
      <c r="K4" s="868"/>
      <c r="L4" s="868"/>
      <c r="M4" s="868"/>
      <c r="N4" s="868"/>
      <c r="O4" s="868"/>
      <c r="P4" s="217"/>
      <c r="Q4" s="217"/>
      <c r="R4" s="214"/>
    </row>
    <row r="5" spans="1:18" x14ac:dyDescent="0.2">
      <c r="A5" s="280" t="s">
        <v>5</v>
      </c>
      <c r="B5" s="216"/>
      <c r="C5" s="869" t="s">
        <v>2</v>
      </c>
      <c r="D5" s="869"/>
      <c r="E5" s="869"/>
      <c r="F5" s="869"/>
      <c r="G5" s="869"/>
      <c r="H5" s="869"/>
      <c r="I5" s="869"/>
      <c r="J5" s="869"/>
      <c r="K5" s="868"/>
      <c r="L5" s="868"/>
      <c r="M5" s="868"/>
      <c r="N5" s="868"/>
      <c r="O5" s="868"/>
      <c r="P5" s="217"/>
      <c r="Q5" s="217"/>
      <c r="R5" s="214"/>
    </row>
    <row r="6" spans="1:18" x14ac:dyDescent="0.2">
      <c r="A6" s="279" t="s">
        <v>6</v>
      </c>
      <c r="B6" s="214"/>
      <c r="C6" s="869" t="s">
        <v>2</v>
      </c>
      <c r="D6" s="869"/>
      <c r="E6" s="869"/>
      <c r="F6" s="869"/>
      <c r="G6" s="869"/>
      <c r="H6" s="869"/>
      <c r="I6" s="869"/>
      <c r="J6" s="869"/>
      <c r="K6" s="868"/>
      <c r="L6" s="868"/>
      <c r="M6" s="868"/>
      <c r="N6" s="868"/>
      <c r="O6" s="868"/>
      <c r="P6" s="218"/>
      <c r="Q6" s="218"/>
      <c r="R6" s="214"/>
    </row>
    <row r="7" spans="1:18" x14ac:dyDescent="0.2">
      <c r="A7" s="279" t="s">
        <v>7</v>
      </c>
      <c r="B7" s="214"/>
      <c r="C7" s="869" t="s">
        <v>2</v>
      </c>
      <c r="D7" s="869"/>
      <c r="E7" s="869"/>
      <c r="F7" s="869"/>
      <c r="G7" s="869"/>
      <c r="H7" s="869"/>
      <c r="I7" s="869"/>
      <c r="J7" s="869"/>
      <c r="K7" s="868"/>
      <c r="L7" s="868"/>
      <c r="M7" s="868"/>
      <c r="N7" s="868"/>
      <c r="O7" s="868"/>
      <c r="P7" s="215"/>
      <c r="Q7" s="215"/>
      <c r="R7" s="214"/>
    </row>
    <row r="8" spans="1:18" x14ac:dyDescent="0.2">
      <c r="A8" s="279" t="s">
        <v>8</v>
      </c>
      <c r="B8" s="214"/>
      <c r="C8" s="869" t="s">
        <v>2</v>
      </c>
      <c r="D8" s="869"/>
      <c r="E8" s="869"/>
      <c r="F8" s="869"/>
      <c r="G8" s="869"/>
      <c r="H8" s="869"/>
      <c r="I8" s="869"/>
      <c r="J8" s="869"/>
      <c r="K8" s="868"/>
      <c r="L8" s="868"/>
      <c r="M8" s="868"/>
      <c r="N8" s="868"/>
      <c r="O8" s="868"/>
      <c r="P8" s="215"/>
      <c r="Q8" s="215"/>
      <c r="R8" s="214"/>
    </row>
    <row r="9" spans="1:18" x14ac:dyDescent="0.2">
      <c r="A9" s="279" t="s">
        <v>701</v>
      </c>
      <c r="B9" s="214"/>
      <c r="C9" s="869" t="s">
        <v>2</v>
      </c>
      <c r="D9" s="869"/>
      <c r="E9" s="869"/>
      <c r="F9" s="869"/>
      <c r="G9" s="869"/>
      <c r="H9" s="869"/>
      <c r="I9" s="869"/>
      <c r="J9" s="869"/>
      <c r="K9" s="868"/>
      <c r="L9" s="868"/>
      <c r="M9" s="868"/>
      <c r="N9" s="868"/>
      <c r="O9" s="868"/>
      <c r="P9" s="215"/>
      <c r="Q9" s="215"/>
      <c r="R9" s="214"/>
    </row>
    <row r="10" spans="1:18" x14ac:dyDescent="0.2">
      <c r="A10" s="279" t="s">
        <v>9</v>
      </c>
      <c r="B10" s="214"/>
      <c r="C10" s="869" t="s">
        <v>2</v>
      </c>
      <c r="D10" s="869"/>
      <c r="E10" s="869"/>
      <c r="F10" s="869"/>
      <c r="G10" s="869"/>
      <c r="H10" s="869"/>
      <c r="I10" s="869"/>
      <c r="J10" s="869"/>
      <c r="K10" s="868"/>
      <c r="L10" s="868"/>
      <c r="M10" s="868"/>
      <c r="N10" s="868"/>
      <c r="O10" s="868"/>
      <c r="P10" s="217"/>
      <c r="Q10" s="217"/>
      <c r="R10" s="214"/>
    </row>
    <row r="11" spans="1:18" x14ac:dyDescent="0.2">
      <c r="A11" s="279" t="s">
        <v>10</v>
      </c>
      <c r="B11" s="214"/>
      <c r="C11" s="869" t="s">
        <v>2</v>
      </c>
      <c r="D11" s="869"/>
      <c r="E11" s="869"/>
      <c r="F11" s="869"/>
      <c r="G11" s="869"/>
      <c r="H11" s="869"/>
      <c r="I11" s="869"/>
      <c r="J11" s="869"/>
      <c r="K11" s="868"/>
      <c r="L11" s="868"/>
      <c r="M11" s="868"/>
      <c r="N11" s="868"/>
      <c r="O11" s="868"/>
      <c r="P11" s="217"/>
      <c r="Q11" s="217"/>
      <c r="R11" s="214"/>
    </row>
    <row r="12" spans="1:18" x14ac:dyDescent="0.2">
      <c r="A12" s="279" t="s">
        <v>11</v>
      </c>
      <c r="B12" s="214"/>
      <c r="C12" s="869" t="s">
        <v>2</v>
      </c>
      <c r="D12" s="869"/>
      <c r="E12" s="869"/>
      <c r="F12" s="869"/>
      <c r="G12" s="869"/>
      <c r="H12" s="869"/>
      <c r="I12" s="869"/>
      <c r="J12" s="869"/>
      <c r="K12" s="868"/>
      <c r="L12" s="868"/>
      <c r="M12" s="868"/>
      <c r="N12" s="868"/>
      <c r="O12" s="868"/>
      <c r="P12" s="215"/>
      <c r="Q12" s="215"/>
      <c r="R12" s="219"/>
    </row>
    <row r="13" spans="1:18" x14ac:dyDescent="0.25">
      <c r="A13" s="214"/>
      <c r="B13" s="214"/>
      <c r="C13" s="220" t="s">
        <v>2</v>
      </c>
      <c r="D13" s="220"/>
      <c r="E13" s="220"/>
      <c r="F13" s="220"/>
      <c r="G13" s="220"/>
      <c r="H13" s="220"/>
      <c r="I13" s="220"/>
      <c r="J13" s="220"/>
      <c r="K13" s="220"/>
      <c r="L13" s="220"/>
      <c r="M13" s="220"/>
      <c r="N13" s="220"/>
      <c r="O13" s="219"/>
      <c r="P13" s="219"/>
      <c r="Q13" s="219"/>
      <c r="R13" s="219"/>
    </row>
    <row r="14" spans="1:18" ht="18.75" x14ac:dyDescent="0.25">
      <c r="A14" s="756" t="s">
        <v>700</v>
      </c>
      <c r="B14" s="756"/>
      <c r="C14" s="756"/>
      <c r="D14" s="756"/>
      <c r="E14" s="756"/>
      <c r="F14" s="756"/>
      <c r="G14" s="756"/>
      <c r="H14" s="756"/>
      <c r="I14" s="756"/>
      <c r="J14" s="756"/>
      <c r="K14" s="756"/>
      <c r="L14" s="756"/>
      <c r="M14" s="756"/>
      <c r="N14" s="756"/>
      <c r="O14" s="756"/>
      <c r="P14" s="756"/>
      <c r="Q14" s="756"/>
      <c r="R14" s="756"/>
    </row>
    <row r="15" spans="1:18" ht="15.75" thickBot="1" x14ac:dyDescent="0.3">
      <c r="A15" s="177"/>
      <c r="B15" s="168"/>
      <c r="C15" s="221"/>
      <c r="D15" s="221"/>
      <c r="E15" s="222"/>
      <c r="F15" s="222"/>
      <c r="G15" s="222"/>
      <c r="H15" s="222"/>
      <c r="I15" s="222"/>
      <c r="J15" s="222"/>
      <c r="K15" s="170"/>
      <c r="L15" s="170"/>
      <c r="M15" s="170"/>
      <c r="N15" s="170"/>
      <c r="O15" s="170"/>
      <c r="P15" s="170"/>
      <c r="Q15" s="170"/>
      <c r="R15" s="223" t="s">
        <v>12</v>
      </c>
    </row>
    <row r="16" spans="1:18" ht="15" customHeight="1" x14ac:dyDescent="0.25">
      <c r="A16" s="863" t="s">
        <v>13</v>
      </c>
      <c r="B16" s="857" t="s">
        <v>14</v>
      </c>
      <c r="C16" s="857" t="s">
        <v>229</v>
      </c>
      <c r="D16" s="857"/>
      <c r="E16" s="857" t="s">
        <v>230</v>
      </c>
      <c r="F16" s="857"/>
      <c r="G16" s="866" t="s">
        <v>1299</v>
      </c>
      <c r="H16" s="866"/>
      <c r="I16" s="857" t="s">
        <v>231</v>
      </c>
      <c r="J16" s="857"/>
      <c r="K16" s="857" t="s">
        <v>232</v>
      </c>
      <c r="L16" s="857"/>
      <c r="M16" s="866" t="s">
        <v>1300</v>
      </c>
      <c r="N16" s="866"/>
      <c r="O16" s="857" t="s">
        <v>233</v>
      </c>
      <c r="P16" s="857"/>
      <c r="Q16" s="857" t="s">
        <v>695</v>
      </c>
      <c r="R16" s="860" t="s">
        <v>697</v>
      </c>
    </row>
    <row r="17" spans="1:18" ht="12" customHeight="1" x14ac:dyDescent="0.25">
      <c r="A17" s="864"/>
      <c r="B17" s="858"/>
      <c r="C17" s="858"/>
      <c r="D17" s="858"/>
      <c r="E17" s="858"/>
      <c r="F17" s="858"/>
      <c r="G17" s="867"/>
      <c r="H17" s="867"/>
      <c r="I17" s="858"/>
      <c r="J17" s="858"/>
      <c r="K17" s="858"/>
      <c r="L17" s="858"/>
      <c r="M17" s="867"/>
      <c r="N17" s="867"/>
      <c r="O17" s="858"/>
      <c r="P17" s="858"/>
      <c r="Q17" s="858"/>
      <c r="R17" s="861"/>
    </row>
    <row r="18" spans="1:18" ht="3" customHeight="1" x14ac:dyDescent="0.25">
      <c r="A18" s="864"/>
      <c r="B18" s="858"/>
      <c r="C18" s="858"/>
      <c r="D18" s="858"/>
      <c r="E18" s="858"/>
      <c r="F18" s="858"/>
      <c r="G18" s="867"/>
      <c r="H18" s="867"/>
      <c r="I18" s="858"/>
      <c r="J18" s="858"/>
      <c r="K18" s="858"/>
      <c r="L18" s="858"/>
      <c r="M18" s="867"/>
      <c r="N18" s="867"/>
      <c r="O18" s="858"/>
      <c r="P18" s="858"/>
      <c r="Q18" s="858"/>
      <c r="R18" s="861"/>
    </row>
    <row r="19" spans="1:18" ht="36.75" customHeight="1" thickBot="1" x14ac:dyDescent="0.3">
      <c r="A19" s="865"/>
      <c r="B19" s="859"/>
      <c r="C19" s="550" t="s">
        <v>15</v>
      </c>
      <c r="D19" s="550" t="s">
        <v>696</v>
      </c>
      <c r="E19" s="550" t="s">
        <v>15</v>
      </c>
      <c r="F19" s="550" t="s">
        <v>190</v>
      </c>
      <c r="G19" s="550" t="s">
        <v>15</v>
      </c>
      <c r="H19" s="550" t="s">
        <v>190</v>
      </c>
      <c r="I19" s="550" t="s">
        <v>15</v>
      </c>
      <c r="J19" s="550" t="s">
        <v>190</v>
      </c>
      <c r="K19" s="550" t="s">
        <v>15</v>
      </c>
      <c r="L19" s="550" t="s">
        <v>190</v>
      </c>
      <c r="M19" s="550" t="s">
        <v>15</v>
      </c>
      <c r="N19" s="550" t="s">
        <v>190</v>
      </c>
      <c r="O19" s="550" t="s">
        <v>15</v>
      </c>
      <c r="P19" s="550" t="s">
        <v>190</v>
      </c>
      <c r="Q19" s="859"/>
      <c r="R19" s="862"/>
    </row>
    <row r="20" spans="1:18" ht="21.75" thickBot="1" x14ac:dyDescent="0.3">
      <c r="A20" s="49">
        <v>1</v>
      </c>
      <c r="B20" s="50">
        <v>2</v>
      </c>
      <c r="C20" s="50">
        <v>3</v>
      </c>
      <c r="D20" s="50">
        <v>4</v>
      </c>
      <c r="E20" s="50">
        <v>5</v>
      </c>
      <c r="F20" s="50">
        <v>6</v>
      </c>
      <c r="G20" s="50">
        <v>7</v>
      </c>
      <c r="H20" s="50">
        <v>8</v>
      </c>
      <c r="I20" s="50">
        <v>9</v>
      </c>
      <c r="J20" s="50">
        <v>10</v>
      </c>
      <c r="K20" s="50">
        <v>11</v>
      </c>
      <c r="L20" s="50">
        <v>12</v>
      </c>
      <c r="M20" s="50">
        <v>13</v>
      </c>
      <c r="N20" s="50">
        <v>14</v>
      </c>
      <c r="O20" s="50">
        <v>15</v>
      </c>
      <c r="P20" s="54">
        <v>16</v>
      </c>
      <c r="Q20" s="54" t="s">
        <v>698</v>
      </c>
      <c r="R20" s="51" t="s">
        <v>699</v>
      </c>
    </row>
    <row r="21" spans="1:18" x14ac:dyDescent="0.25">
      <c r="A21" s="224" t="s">
        <v>18</v>
      </c>
      <c r="B21" s="225" t="s">
        <v>19</v>
      </c>
      <c r="C21" s="226"/>
      <c r="D21" s="226"/>
      <c r="E21" s="226"/>
      <c r="F21" s="226"/>
      <c r="G21" s="226"/>
      <c r="H21" s="226"/>
      <c r="I21" s="226"/>
      <c r="J21" s="226"/>
      <c r="K21" s="227"/>
      <c r="L21" s="227"/>
      <c r="M21" s="226"/>
      <c r="N21" s="226"/>
      <c r="O21" s="226"/>
      <c r="P21" s="228"/>
      <c r="Q21" s="229">
        <f>C21+E21+G21+I21+K21+M21+O21</f>
        <v>0</v>
      </c>
      <c r="R21" s="229">
        <f>D21+F21+H21+J21+L21+N21+P21</f>
        <v>0</v>
      </c>
    </row>
    <row r="22" spans="1:18" x14ac:dyDescent="0.25">
      <c r="A22" s="230" t="s">
        <v>20</v>
      </c>
      <c r="B22" s="231" t="s">
        <v>21</v>
      </c>
      <c r="C22" s="232"/>
      <c r="D22" s="226"/>
      <c r="E22" s="226"/>
      <c r="F22" s="226"/>
      <c r="G22" s="226"/>
      <c r="H22" s="226"/>
      <c r="I22" s="226"/>
      <c r="J22" s="226"/>
      <c r="K22" s="233"/>
      <c r="L22" s="233"/>
      <c r="M22" s="232"/>
      <c r="N22" s="232"/>
      <c r="O22" s="232"/>
      <c r="P22" s="228"/>
      <c r="Q22" s="234">
        <f t="shared" ref="Q22:Q38" si="0">C22+E22+G22+I22+K22+M22+O22</f>
        <v>0</v>
      </c>
      <c r="R22" s="234">
        <f t="shared" ref="R22:R38" si="1">D22+F22+H22+J22+L22+N22+P22</f>
        <v>0</v>
      </c>
    </row>
    <row r="23" spans="1:18" ht="33.75" customHeight="1" x14ac:dyDescent="0.25">
      <c r="A23" s="230" t="s">
        <v>22</v>
      </c>
      <c r="B23" s="378" t="s">
        <v>1171</v>
      </c>
      <c r="C23" s="232"/>
      <c r="D23" s="226"/>
      <c r="E23" s="226"/>
      <c r="F23" s="226"/>
      <c r="G23" s="226"/>
      <c r="H23" s="226"/>
      <c r="I23" s="226"/>
      <c r="J23" s="226"/>
      <c r="K23" s="233"/>
      <c r="L23" s="233"/>
      <c r="M23" s="232"/>
      <c r="N23" s="232"/>
      <c r="O23" s="232"/>
      <c r="P23" s="228"/>
      <c r="Q23" s="234">
        <f t="shared" si="0"/>
        <v>0</v>
      </c>
      <c r="R23" s="234">
        <f t="shared" si="1"/>
        <v>0</v>
      </c>
    </row>
    <row r="24" spans="1:18" ht="21" customHeight="1" x14ac:dyDescent="0.25">
      <c r="A24" s="230" t="s">
        <v>23</v>
      </c>
      <c r="B24" s="231" t="s">
        <v>24</v>
      </c>
      <c r="C24" s="232"/>
      <c r="D24" s="226"/>
      <c r="E24" s="226"/>
      <c r="F24" s="226"/>
      <c r="G24" s="226"/>
      <c r="H24" s="226"/>
      <c r="I24" s="226"/>
      <c r="J24" s="226"/>
      <c r="K24" s="233"/>
      <c r="L24" s="233"/>
      <c r="M24" s="232"/>
      <c r="N24" s="232"/>
      <c r="O24" s="232"/>
      <c r="P24" s="228"/>
      <c r="Q24" s="234">
        <f t="shared" si="0"/>
        <v>0</v>
      </c>
      <c r="R24" s="234">
        <f t="shared" si="1"/>
        <v>0</v>
      </c>
    </row>
    <row r="25" spans="1:18" x14ac:dyDescent="0.25">
      <c r="A25" s="230" t="s">
        <v>25</v>
      </c>
      <c r="B25" s="231" t="s">
        <v>26</v>
      </c>
      <c r="C25" s="232"/>
      <c r="D25" s="226"/>
      <c r="E25" s="226"/>
      <c r="F25" s="226"/>
      <c r="G25" s="226"/>
      <c r="H25" s="226"/>
      <c r="I25" s="226"/>
      <c r="J25" s="226"/>
      <c r="K25" s="233"/>
      <c r="L25" s="233"/>
      <c r="M25" s="232"/>
      <c r="N25" s="232"/>
      <c r="O25" s="232"/>
      <c r="P25" s="228"/>
      <c r="Q25" s="234">
        <f t="shared" si="0"/>
        <v>0</v>
      </c>
      <c r="R25" s="234">
        <f t="shared" si="1"/>
        <v>0</v>
      </c>
    </row>
    <row r="26" spans="1:18" x14ac:dyDescent="0.25">
      <c r="A26" s="230" t="s">
        <v>27</v>
      </c>
      <c r="B26" s="231" t="s">
        <v>28</v>
      </c>
      <c r="C26" s="232"/>
      <c r="D26" s="226"/>
      <c r="E26" s="226"/>
      <c r="F26" s="226"/>
      <c r="G26" s="226"/>
      <c r="H26" s="226"/>
      <c r="I26" s="226"/>
      <c r="J26" s="226"/>
      <c r="K26" s="233"/>
      <c r="L26" s="233"/>
      <c r="M26" s="232"/>
      <c r="N26" s="232"/>
      <c r="O26" s="232"/>
      <c r="P26" s="228"/>
      <c r="Q26" s="234">
        <f t="shared" si="0"/>
        <v>0</v>
      </c>
      <c r="R26" s="234">
        <f t="shared" si="1"/>
        <v>0</v>
      </c>
    </row>
    <row r="27" spans="1:18" x14ac:dyDescent="0.25">
      <c r="A27" s="230" t="s">
        <v>29</v>
      </c>
      <c r="B27" s="231" t="s">
        <v>30</v>
      </c>
      <c r="C27" s="232"/>
      <c r="D27" s="226"/>
      <c r="E27" s="226"/>
      <c r="F27" s="226"/>
      <c r="G27" s="226"/>
      <c r="H27" s="226"/>
      <c r="I27" s="226"/>
      <c r="J27" s="226"/>
      <c r="K27" s="233"/>
      <c r="L27" s="233"/>
      <c r="M27" s="232"/>
      <c r="N27" s="232"/>
      <c r="O27" s="232"/>
      <c r="P27" s="228"/>
      <c r="Q27" s="234">
        <f t="shared" si="0"/>
        <v>0</v>
      </c>
      <c r="R27" s="234">
        <f t="shared" si="1"/>
        <v>0</v>
      </c>
    </row>
    <row r="28" spans="1:18" ht="21" x14ac:dyDescent="0.25">
      <c r="A28" s="230" t="s">
        <v>31</v>
      </c>
      <c r="B28" s="231" t="s">
        <v>32</v>
      </c>
      <c r="C28" s="232"/>
      <c r="D28" s="226"/>
      <c r="E28" s="226"/>
      <c r="F28" s="226"/>
      <c r="G28" s="226"/>
      <c r="H28" s="226"/>
      <c r="I28" s="226"/>
      <c r="J28" s="226"/>
      <c r="K28" s="233"/>
      <c r="L28" s="233"/>
      <c r="M28" s="232"/>
      <c r="N28" s="232"/>
      <c r="O28" s="232"/>
      <c r="P28" s="228"/>
      <c r="Q28" s="234">
        <f t="shared" si="0"/>
        <v>0</v>
      </c>
      <c r="R28" s="234">
        <f t="shared" si="1"/>
        <v>0</v>
      </c>
    </row>
    <row r="29" spans="1:18" ht="21" x14ac:dyDescent="0.25">
      <c r="A29" s="230" t="s">
        <v>33</v>
      </c>
      <c r="B29" s="231" t="s">
        <v>1173</v>
      </c>
      <c r="C29" s="232"/>
      <c r="D29" s="226"/>
      <c r="E29" s="226"/>
      <c r="F29" s="226"/>
      <c r="G29" s="226"/>
      <c r="H29" s="226"/>
      <c r="I29" s="226"/>
      <c r="J29" s="226"/>
      <c r="K29" s="233"/>
      <c r="L29" s="233"/>
      <c r="M29" s="232"/>
      <c r="N29" s="232"/>
      <c r="O29" s="232"/>
      <c r="P29" s="228"/>
      <c r="Q29" s="234">
        <f t="shared" si="0"/>
        <v>0</v>
      </c>
      <c r="R29" s="234">
        <f t="shared" si="1"/>
        <v>0</v>
      </c>
    </row>
    <row r="30" spans="1:18" ht="21" x14ac:dyDescent="0.25">
      <c r="A30" s="230" t="s">
        <v>34</v>
      </c>
      <c r="B30" s="379" t="s">
        <v>1161</v>
      </c>
      <c r="C30" s="232"/>
      <c r="D30" s="226"/>
      <c r="E30" s="226"/>
      <c r="F30" s="226"/>
      <c r="G30" s="226"/>
      <c r="H30" s="226"/>
      <c r="I30" s="226"/>
      <c r="J30" s="226"/>
      <c r="K30" s="233"/>
      <c r="L30" s="233"/>
      <c r="M30" s="232"/>
      <c r="N30" s="232"/>
      <c r="O30" s="232"/>
      <c r="P30" s="228"/>
      <c r="Q30" s="234">
        <f t="shared" si="0"/>
        <v>0</v>
      </c>
      <c r="R30" s="234">
        <f t="shared" si="1"/>
        <v>0</v>
      </c>
    </row>
    <row r="31" spans="1:18" ht="30.75" customHeight="1" x14ac:dyDescent="0.25">
      <c r="A31" s="230" t="s">
        <v>35</v>
      </c>
      <c r="B31" s="379" t="s">
        <v>1162</v>
      </c>
      <c r="C31" s="232"/>
      <c r="D31" s="232"/>
      <c r="E31" s="232"/>
      <c r="F31" s="232"/>
      <c r="G31" s="232"/>
      <c r="H31" s="232"/>
      <c r="I31" s="232"/>
      <c r="J31" s="232"/>
      <c r="K31" s="233"/>
      <c r="L31" s="233"/>
      <c r="M31" s="232"/>
      <c r="N31" s="232"/>
      <c r="O31" s="232"/>
      <c r="P31" s="228"/>
      <c r="Q31" s="234">
        <f t="shared" si="0"/>
        <v>0</v>
      </c>
      <c r="R31" s="234">
        <f t="shared" si="1"/>
        <v>0</v>
      </c>
    </row>
    <row r="32" spans="1:18" ht="21" x14ac:dyDescent="0.25">
      <c r="A32" s="230" t="s">
        <v>36</v>
      </c>
      <c r="B32" s="379" t="s">
        <v>1168</v>
      </c>
      <c r="C32" s="232"/>
      <c r="D32" s="226"/>
      <c r="E32" s="226"/>
      <c r="F32" s="226"/>
      <c r="G32" s="226"/>
      <c r="H32" s="226"/>
      <c r="I32" s="226"/>
      <c r="J32" s="226"/>
      <c r="K32" s="233"/>
      <c r="L32" s="233"/>
      <c r="M32" s="232"/>
      <c r="N32" s="232"/>
      <c r="O32" s="232"/>
      <c r="P32" s="228"/>
      <c r="Q32" s="234">
        <f t="shared" si="0"/>
        <v>0</v>
      </c>
      <c r="R32" s="234">
        <f t="shared" si="1"/>
        <v>0</v>
      </c>
    </row>
    <row r="33" spans="1:18" ht="21" x14ac:dyDescent="0.25">
      <c r="A33" s="230" t="s">
        <v>37</v>
      </c>
      <c r="B33" s="231" t="s">
        <v>38</v>
      </c>
      <c r="C33" s="232"/>
      <c r="D33" s="226"/>
      <c r="E33" s="226"/>
      <c r="F33" s="226"/>
      <c r="G33" s="226"/>
      <c r="H33" s="226"/>
      <c r="I33" s="226"/>
      <c r="J33" s="226"/>
      <c r="K33" s="233"/>
      <c r="L33" s="233"/>
      <c r="M33" s="232"/>
      <c r="N33" s="232"/>
      <c r="O33" s="232"/>
      <c r="P33" s="228"/>
      <c r="Q33" s="234">
        <f t="shared" si="0"/>
        <v>0</v>
      </c>
      <c r="R33" s="234">
        <f t="shared" si="1"/>
        <v>0</v>
      </c>
    </row>
    <row r="34" spans="1:18" x14ac:dyDescent="0.25">
      <c r="A34" s="230" t="s">
        <v>39</v>
      </c>
      <c r="B34" s="231" t="s">
        <v>40</v>
      </c>
      <c r="C34" s="232"/>
      <c r="D34" s="226"/>
      <c r="E34" s="226"/>
      <c r="F34" s="226"/>
      <c r="G34" s="226"/>
      <c r="H34" s="226"/>
      <c r="I34" s="226"/>
      <c r="J34" s="226"/>
      <c r="K34" s="233"/>
      <c r="L34" s="233"/>
      <c r="M34" s="232"/>
      <c r="N34" s="232"/>
      <c r="O34" s="232"/>
      <c r="P34" s="228"/>
      <c r="Q34" s="234">
        <f t="shared" si="0"/>
        <v>0</v>
      </c>
      <c r="R34" s="234">
        <f t="shared" si="1"/>
        <v>0</v>
      </c>
    </row>
    <row r="35" spans="1:18" x14ac:dyDescent="0.25">
      <c r="A35" s="230" t="s">
        <v>41</v>
      </c>
      <c r="B35" s="231" t="s">
        <v>42</v>
      </c>
      <c r="C35" s="232"/>
      <c r="D35" s="226"/>
      <c r="E35" s="226"/>
      <c r="F35" s="226"/>
      <c r="G35" s="226"/>
      <c r="H35" s="226"/>
      <c r="I35" s="226"/>
      <c r="J35" s="226"/>
      <c r="K35" s="233"/>
      <c r="L35" s="233"/>
      <c r="M35" s="232"/>
      <c r="N35" s="232"/>
      <c r="O35" s="232"/>
      <c r="P35" s="228"/>
      <c r="Q35" s="234">
        <f t="shared" si="0"/>
        <v>0</v>
      </c>
      <c r="R35" s="234">
        <f t="shared" si="1"/>
        <v>0</v>
      </c>
    </row>
    <row r="36" spans="1:18" ht="21" x14ac:dyDescent="0.25">
      <c r="A36" s="230" t="s">
        <v>43</v>
      </c>
      <c r="B36" s="231" t="s">
        <v>44</v>
      </c>
      <c r="C36" s="232"/>
      <c r="D36" s="226"/>
      <c r="E36" s="226"/>
      <c r="F36" s="226"/>
      <c r="G36" s="226"/>
      <c r="H36" s="226"/>
      <c r="I36" s="226"/>
      <c r="J36" s="226"/>
      <c r="K36" s="233"/>
      <c r="L36" s="233"/>
      <c r="M36" s="232"/>
      <c r="N36" s="232"/>
      <c r="O36" s="232"/>
      <c r="P36" s="228"/>
      <c r="Q36" s="234">
        <f t="shared" si="0"/>
        <v>0</v>
      </c>
      <c r="R36" s="234">
        <f t="shared" si="1"/>
        <v>0</v>
      </c>
    </row>
    <row r="37" spans="1:18" x14ac:dyDescent="0.25">
      <c r="A37" s="230" t="s">
        <v>45</v>
      </c>
      <c r="B37" s="231" t="s">
        <v>46</v>
      </c>
      <c r="C37" s="232"/>
      <c r="D37" s="226"/>
      <c r="E37" s="226"/>
      <c r="F37" s="226"/>
      <c r="G37" s="226"/>
      <c r="H37" s="226"/>
      <c r="I37" s="226"/>
      <c r="J37" s="226"/>
      <c r="K37" s="233"/>
      <c r="L37" s="233"/>
      <c r="M37" s="232"/>
      <c r="N37" s="232"/>
      <c r="O37" s="232"/>
      <c r="P37" s="228"/>
      <c r="Q37" s="234">
        <f t="shared" si="0"/>
        <v>0</v>
      </c>
      <c r="R37" s="234">
        <f t="shared" si="1"/>
        <v>0</v>
      </c>
    </row>
    <row r="38" spans="1:18" ht="15.75" thickBot="1" x14ac:dyDescent="0.3">
      <c r="A38" s="235" t="s">
        <v>47</v>
      </c>
      <c r="B38" s="236" t="s">
        <v>48</v>
      </c>
      <c r="C38" s="237"/>
      <c r="D38" s="238"/>
      <c r="E38" s="238"/>
      <c r="F38" s="238"/>
      <c r="G38" s="238"/>
      <c r="H38" s="238"/>
      <c r="I38" s="238"/>
      <c r="J38" s="238"/>
      <c r="K38" s="239"/>
      <c r="L38" s="239"/>
      <c r="M38" s="237"/>
      <c r="N38" s="237"/>
      <c r="O38" s="237"/>
      <c r="P38" s="240"/>
      <c r="Q38" s="241">
        <f t="shared" si="0"/>
        <v>0</v>
      </c>
      <c r="R38" s="241">
        <f t="shared" si="1"/>
        <v>0</v>
      </c>
    </row>
    <row r="39" spans="1:18" ht="21.75" thickBot="1" x14ac:dyDescent="0.3">
      <c r="A39" s="242"/>
      <c r="B39" s="243" t="s">
        <v>78</v>
      </c>
      <c r="C39" s="244">
        <f>SUM(C21:C38)</f>
        <v>0</v>
      </c>
      <c r="D39" s="244">
        <f t="shared" ref="D39:P39" si="2">SUM(D21:D38)</f>
        <v>0</v>
      </c>
      <c r="E39" s="244">
        <f t="shared" si="2"/>
        <v>0</v>
      </c>
      <c r="F39" s="244">
        <f t="shared" si="2"/>
        <v>0</v>
      </c>
      <c r="G39" s="244">
        <f t="shared" si="2"/>
        <v>0</v>
      </c>
      <c r="H39" s="244">
        <f t="shared" si="2"/>
        <v>0</v>
      </c>
      <c r="I39" s="244">
        <f t="shared" si="2"/>
        <v>0</v>
      </c>
      <c r="J39" s="244">
        <f t="shared" si="2"/>
        <v>0</v>
      </c>
      <c r="K39" s="244">
        <f t="shared" si="2"/>
        <v>0</v>
      </c>
      <c r="L39" s="244">
        <f t="shared" si="2"/>
        <v>0</v>
      </c>
      <c r="M39" s="244">
        <f t="shared" si="2"/>
        <v>0</v>
      </c>
      <c r="N39" s="244">
        <f t="shared" si="2"/>
        <v>0</v>
      </c>
      <c r="O39" s="244">
        <f t="shared" si="2"/>
        <v>0</v>
      </c>
      <c r="P39" s="245">
        <f t="shared" si="2"/>
        <v>0</v>
      </c>
      <c r="Q39" s="246">
        <f>SUM(Q21:Q38)</f>
        <v>0</v>
      </c>
      <c r="R39" s="246">
        <f>SUM(R21:R38)</f>
        <v>0</v>
      </c>
    </row>
    <row r="40" spans="1:18" x14ac:dyDescent="0.25">
      <c r="A40" s="224" t="s">
        <v>49</v>
      </c>
      <c r="B40" s="225" t="s">
        <v>1136</v>
      </c>
      <c r="C40" s="226"/>
      <c r="D40" s="226"/>
      <c r="E40" s="226"/>
      <c r="F40" s="226"/>
      <c r="G40" s="226"/>
      <c r="H40" s="226"/>
      <c r="I40" s="226"/>
      <c r="J40" s="226"/>
      <c r="K40" s="227"/>
      <c r="L40" s="227"/>
      <c r="M40" s="226"/>
      <c r="N40" s="226"/>
      <c r="O40" s="226"/>
      <c r="P40" s="226"/>
      <c r="Q40" s="247">
        <f>C40+E40+G40+I40+K40+M40+O40</f>
        <v>0</v>
      </c>
      <c r="R40" s="248">
        <f t="shared" ref="R40:R47" si="3">SUM(C40:O40)</f>
        <v>0</v>
      </c>
    </row>
    <row r="41" spans="1:18" x14ac:dyDescent="0.25">
      <c r="A41" s="230" t="s">
        <v>51</v>
      </c>
      <c r="B41" s="231" t="s">
        <v>1137</v>
      </c>
      <c r="C41" s="232"/>
      <c r="D41" s="226"/>
      <c r="E41" s="226"/>
      <c r="F41" s="226"/>
      <c r="G41" s="226"/>
      <c r="H41" s="226"/>
      <c r="I41" s="226"/>
      <c r="J41" s="226"/>
      <c r="K41" s="233"/>
      <c r="L41" s="233"/>
      <c r="M41" s="232"/>
      <c r="N41" s="232"/>
      <c r="O41" s="232"/>
      <c r="P41" s="226"/>
      <c r="Q41" s="247">
        <f t="shared" ref="Q41:Q46" si="4">C41+E41+G41+I41+K41+M41+O41</f>
        <v>0</v>
      </c>
      <c r="R41" s="249">
        <f t="shared" si="3"/>
        <v>0</v>
      </c>
    </row>
    <row r="42" spans="1:18" ht="21" x14ac:dyDescent="0.25">
      <c r="A42" s="230" t="s">
        <v>52</v>
      </c>
      <c r="B42" s="231" t="s">
        <v>1174</v>
      </c>
      <c r="C42" s="232"/>
      <c r="D42" s="226"/>
      <c r="E42" s="226"/>
      <c r="F42" s="226"/>
      <c r="G42" s="226"/>
      <c r="H42" s="226"/>
      <c r="I42" s="226"/>
      <c r="J42" s="226"/>
      <c r="K42" s="233"/>
      <c r="L42" s="233"/>
      <c r="M42" s="232"/>
      <c r="N42" s="232"/>
      <c r="O42" s="232"/>
      <c r="P42" s="226"/>
      <c r="Q42" s="247">
        <f t="shared" si="4"/>
        <v>0</v>
      </c>
      <c r="R42" s="249">
        <f t="shared" si="3"/>
        <v>0</v>
      </c>
    </row>
    <row r="43" spans="1:18" ht="15.75" customHeight="1" x14ac:dyDescent="0.25">
      <c r="A43" s="380" t="s">
        <v>118</v>
      </c>
      <c r="B43" s="236" t="s">
        <v>236</v>
      </c>
      <c r="C43" s="237"/>
      <c r="D43" s="238"/>
      <c r="E43" s="238"/>
      <c r="F43" s="238"/>
      <c r="G43" s="238"/>
      <c r="H43" s="238"/>
      <c r="I43" s="238"/>
      <c r="J43" s="238"/>
      <c r="K43" s="239"/>
      <c r="L43" s="239"/>
      <c r="M43" s="237"/>
      <c r="N43" s="237"/>
      <c r="O43" s="237"/>
      <c r="P43" s="232"/>
      <c r="Q43" s="247">
        <f t="shared" si="4"/>
        <v>0</v>
      </c>
      <c r="R43" s="249">
        <f t="shared" si="3"/>
        <v>0</v>
      </c>
    </row>
    <row r="44" spans="1:18" ht="21" x14ac:dyDescent="0.25">
      <c r="A44" s="235" t="s">
        <v>119</v>
      </c>
      <c r="B44" s="236" t="s">
        <v>1139</v>
      </c>
      <c r="C44" s="237"/>
      <c r="D44" s="232"/>
      <c r="E44" s="232"/>
      <c r="F44" s="232"/>
      <c r="G44" s="232"/>
      <c r="H44" s="232"/>
      <c r="I44" s="232"/>
      <c r="J44" s="232"/>
      <c r="K44" s="239"/>
      <c r="L44" s="239"/>
      <c r="M44" s="237"/>
      <c r="N44" s="237"/>
      <c r="O44" s="237"/>
      <c r="P44" s="232"/>
      <c r="Q44" s="247">
        <f t="shared" si="4"/>
        <v>0</v>
      </c>
      <c r="R44" s="249">
        <f t="shared" si="3"/>
        <v>0</v>
      </c>
    </row>
    <row r="45" spans="1:18" x14ac:dyDescent="0.25">
      <c r="A45" s="235" t="s">
        <v>125</v>
      </c>
      <c r="B45" s="236" t="s">
        <v>237</v>
      </c>
      <c r="C45" s="237"/>
      <c r="D45" s="232"/>
      <c r="E45" s="232"/>
      <c r="F45" s="232"/>
      <c r="G45" s="232"/>
      <c r="H45" s="232"/>
      <c r="I45" s="232"/>
      <c r="J45" s="232"/>
      <c r="K45" s="239"/>
      <c r="L45" s="239"/>
      <c r="M45" s="237"/>
      <c r="N45" s="237"/>
      <c r="O45" s="237"/>
      <c r="P45" s="232"/>
      <c r="Q45" s="247">
        <f t="shared" si="4"/>
        <v>0</v>
      </c>
      <c r="R45" s="249">
        <f t="shared" si="3"/>
        <v>0</v>
      </c>
    </row>
    <row r="46" spans="1:18" ht="21" x14ac:dyDescent="0.25">
      <c r="A46" s="235" t="s">
        <v>126</v>
      </c>
      <c r="B46" s="231" t="s">
        <v>1133</v>
      </c>
      <c r="C46" s="237"/>
      <c r="D46" s="232"/>
      <c r="E46" s="232"/>
      <c r="F46" s="232"/>
      <c r="G46" s="232"/>
      <c r="H46" s="232"/>
      <c r="I46" s="232"/>
      <c r="J46" s="232"/>
      <c r="K46" s="239"/>
      <c r="L46" s="239"/>
      <c r="M46" s="237"/>
      <c r="N46" s="237"/>
      <c r="O46" s="237"/>
      <c r="P46" s="232"/>
      <c r="Q46" s="247">
        <f t="shared" si="4"/>
        <v>0</v>
      </c>
      <c r="R46" s="249">
        <f t="shared" si="3"/>
        <v>0</v>
      </c>
    </row>
    <row r="47" spans="1:18" ht="27" customHeight="1" thickBot="1" x14ac:dyDescent="0.3">
      <c r="A47" s="381">
        <v>26</v>
      </c>
      <c r="B47" s="382" t="s">
        <v>238</v>
      </c>
      <c r="C47" s="250"/>
      <c r="D47" s="250"/>
      <c r="E47" s="250"/>
      <c r="F47" s="250"/>
      <c r="G47" s="250"/>
      <c r="H47" s="250"/>
      <c r="I47" s="250"/>
      <c r="J47" s="250"/>
      <c r="K47" s="251"/>
      <c r="L47" s="251"/>
      <c r="M47" s="250"/>
      <c r="N47" s="250"/>
      <c r="O47" s="250"/>
      <c r="P47" s="250"/>
      <c r="Q47" s="252">
        <f>C47+E47+G47+I47+K47+M47+O47</f>
        <v>0</v>
      </c>
      <c r="R47" s="253">
        <f t="shared" si="3"/>
        <v>0</v>
      </c>
    </row>
    <row r="48" spans="1:18" x14ac:dyDescent="0.25">
      <c r="A48" s="224"/>
      <c r="B48" s="138" t="s">
        <v>53</v>
      </c>
      <c r="C48" s="227">
        <f>SUM(C40:C47)</f>
        <v>0</v>
      </c>
      <c r="D48" s="227">
        <f t="shared" ref="D48:R48" si="5">SUM(D40:D47)</f>
        <v>0</v>
      </c>
      <c r="E48" s="227">
        <f t="shared" si="5"/>
        <v>0</v>
      </c>
      <c r="F48" s="227">
        <f t="shared" si="5"/>
        <v>0</v>
      </c>
      <c r="G48" s="227">
        <f t="shared" si="5"/>
        <v>0</v>
      </c>
      <c r="H48" s="227">
        <f t="shared" si="5"/>
        <v>0</v>
      </c>
      <c r="I48" s="227">
        <f t="shared" si="5"/>
        <v>0</v>
      </c>
      <c r="J48" s="227">
        <f t="shared" si="5"/>
        <v>0</v>
      </c>
      <c r="K48" s="227">
        <f t="shared" si="5"/>
        <v>0</v>
      </c>
      <c r="L48" s="227">
        <f t="shared" si="5"/>
        <v>0</v>
      </c>
      <c r="M48" s="227">
        <f t="shared" si="5"/>
        <v>0</v>
      </c>
      <c r="N48" s="227">
        <f t="shared" si="5"/>
        <v>0</v>
      </c>
      <c r="O48" s="227">
        <f t="shared" si="5"/>
        <v>0</v>
      </c>
      <c r="P48" s="227">
        <f t="shared" si="5"/>
        <v>0</v>
      </c>
      <c r="Q48" s="227">
        <f t="shared" si="5"/>
        <v>0</v>
      </c>
      <c r="R48" s="254">
        <f t="shared" si="5"/>
        <v>0</v>
      </c>
    </row>
    <row r="49" spans="1:18" ht="15.75" thickBot="1" x14ac:dyDescent="0.3">
      <c r="A49" s="255"/>
      <c r="B49" s="55" t="s">
        <v>54</v>
      </c>
      <c r="C49" s="251">
        <f t="shared" ref="C49:R49" si="6">C39+C48</f>
        <v>0</v>
      </c>
      <c r="D49" s="251">
        <f t="shared" si="6"/>
        <v>0</v>
      </c>
      <c r="E49" s="251">
        <f t="shared" si="6"/>
        <v>0</v>
      </c>
      <c r="F49" s="251">
        <f t="shared" si="6"/>
        <v>0</v>
      </c>
      <c r="G49" s="251">
        <f t="shared" si="6"/>
        <v>0</v>
      </c>
      <c r="H49" s="251">
        <f t="shared" si="6"/>
        <v>0</v>
      </c>
      <c r="I49" s="251">
        <f t="shared" si="6"/>
        <v>0</v>
      </c>
      <c r="J49" s="251">
        <f t="shared" si="6"/>
        <v>0</v>
      </c>
      <c r="K49" s="251">
        <f t="shared" si="6"/>
        <v>0</v>
      </c>
      <c r="L49" s="251">
        <f t="shared" si="6"/>
        <v>0</v>
      </c>
      <c r="M49" s="251">
        <f t="shared" si="6"/>
        <v>0</v>
      </c>
      <c r="N49" s="251">
        <f t="shared" si="6"/>
        <v>0</v>
      </c>
      <c r="O49" s="251">
        <f t="shared" si="6"/>
        <v>0</v>
      </c>
      <c r="P49" s="251">
        <f t="shared" si="6"/>
        <v>0</v>
      </c>
      <c r="Q49" s="251">
        <f t="shared" si="6"/>
        <v>0</v>
      </c>
      <c r="R49" s="256">
        <f t="shared" si="6"/>
        <v>0</v>
      </c>
    </row>
  </sheetData>
  <mergeCells count="34">
    <mergeCell ref="K12:O12"/>
    <mergeCell ref="C2:J2"/>
    <mergeCell ref="C3:J3"/>
    <mergeCell ref="C4:J4"/>
    <mergeCell ref="C5:J5"/>
    <mergeCell ref="C6:J6"/>
    <mergeCell ref="C7:J7"/>
    <mergeCell ref="C8:J8"/>
    <mergeCell ref="C9:J9"/>
    <mergeCell ref="C10:J10"/>
    <mergeCell ref="C11:J11"/>
    <mergeCell ref="C12:J12"/>
    <mergeCell ref="K7:O7"/>
    <mergeCell ref="K8:O8"/>
    <mergeCell ref="K9:O9"/>
    <mergeCell ref="K10:O10"/>
    <mergeCell ref="K11:O11"/>
    <mergeCell ref="K2:O2"/>
    <mergeCell ref="K3:O3"/>
    <mergeCell ref="K4:O4"/>
    <mergeCell ref="K5:O5"/>
    <mergeCell ref="K6:O6"/>
    <mergeCell ref="Q16:Q19"/>
    <mergeCell ref="R16:R19"/>
    <mergeCell ref="A16:A19"/>
    <mergeCell ref="B16:B19"/>
    <mergeCell ref="A14:R14"/>
    <mergeCell ref="C16:D18"/>
    <mergeCell ref="E16:F18"/>
    <mergeCell ref="G16:H18"/>
    <mergeCell ref="I16:J18"/>
    <mergeCell ref="K16:L18"/>
    <mergeCell ref="M16:N18"/>
    <mergeCell ref="O16:P18"/>
  </mergeCells>
  <pageMargins left="0.70866141732283472" right="0.70866141732283472" top="0.74803149606299213" bottom="0.74803149606299213" header="0.31496062992125984" footer="0.31496062992125984"/>
  <pageSetup paperSize="9"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rgb="FFFF0000"/>
    <pageSetUpPr fitToPage="1"/>
  </sheetPr>
  <dimension ref="A1:XFB62"/>
  <sheetViews>
    <sheetView showGridLines="0" showZeros="0" topLeftCell="A4" zoomScaleNormal="100" workbookViewId="0">
      <selection activeCell="K6" sqref="K6"/>
    </sheetView>
  </sheetViews>
  <sheetFormatPr defaultColWidth="0" defaultRowHeight="15" zeroHeight="1" x14ac:dyDescent="0.25"/>
  <cols>
    <col min="1" max="1" width="10" style="383" customWidth="1"/>
    <col min="2" max="2" width="29.28515625" style="383" customWidth="1"/>
    <col min="3" max="3" width="8.28515625" style="383" customWidth="1"/>
    <col min="4" max="4" width="10.5703125" style="383" customWidth="1"/>
    <col min="5" max="5" width="13" style="383" customWidth="1"/>
    <col min="6" max="6" width="12.85546875" style="383" customWidth="1"/>
    <col min="7" max="7" width="9.7109375" style="383" customWidth="1"/>
    <col min="8" max="8" width="8.42578125" style="383" customWidth="1"/>
    <col min="9" max="9" width="10.42578125" style="383" customWidth="1"/>
    <col min="10" max="10" width="8.42578125" style="383" customWidth="1"/>
    <col min="11" max="11" width="6.7109375" style="383" customWidth="1"/>
    <col min="12" max="13" width="6.42578125" style="383" customWidth="1"/>
    <col min="14" max="34" width="0" style="383" hidden="1" customWidth="1"/>
    <col min="35" max="256" width="9.140625" style="383" hidden="1"/>
    <col min="257" max="257" width="7.85546875" style="383" hidden="1"/>
    <col min="258" max="258" width="32.5703125" style="383" hidden="1"/>
    <col min="259" max="259" width="6.7109375" style="383" hidden="1"/>
    <col min="260" max="260" width="8.140625" style="383" hidden="1"/>
    <col min="261" max="261" width="11.7109375" style="383" hidden="1"/>
    <col min="262" max="262" width="6.28515625" style="383" hidden="1"/>
    <col min="263" max="263" width="8.85546875" style="383" hidden="1"/>
    <col min="264" max="264" width="9.28515625" style="383" hidden="1"/>
    <col min="265" max="265" width="13.42578125" style="383" hidden="1"/>
    <col min="266" max="267" width="9.140625" style="383" hidden="1"/>
    <col min="268" max="268" width="12.140625" style="383" hidden="1"/>
    <col min="269" max="512" width="9.140625" style="383" hidden="1"/>
    <col min="513" max="513" width="7.85546875" style="383" hidden="1"/>
    <col min="514" max="514" width="32.5703125" style="383" hidden="1"/>
    <col min="515" max="515" width="6.7109375" style="383" hidden="1"/>
    <col min="516" max="516" width="8.140625" style="383" hidden="1"/>
    <col min="517" max="517" width="11.7109375" style="383" hidden="1"/>
    <col min="518" max="518" width="6.28515625" style="383" hidden="1"/>
    <col min="519" max="519" width="8.85546875" style="383" hidden="1"/>
    <col min="520" max="520" width="9.28515625" style="383" hidden="1"/>
    <col min="521" max="521" width="13.42578125" style="383" hidden="1"/>
    <col min="522" max="523" width="9.140625" style="383" hidden="1"/>
    <col min="524" max="524" width="12.140625" style="383" hidden="1"/>
    <col min="525" max="768" width="9.140625" style="383" hidden="1"/>
    <col min="769" max="769" width="7.85546875" style="383" hidden="1"/>
    <col min="770" max="770" width="32.5703125" style="383" hidden="1"/>
    <col min="771" max="771" width="6.7109375" style="383" hidden="1"/>
    <col min="772" max="772" width="8.140625" style="383" hidden="1"/>
    <col min="773" max="773" width="11.7109375" style="383" hidden="1"/>
    <col min="774" max="774" width="6.28515625" style="383" hidden="1"/>
    <col min="775" max="775" width="8.85546875" style="383" hidden="1"/>
    <col min="776" max="776" width="9.28515625" style="383" hidden="1"/>
    <col min="777" max="777" width="13.42578125" style="383" hidden="1"/>
    <col min="778" max="779" width="9.140625" style="383" hidden="1"/>
    <col min="780" max="780" width="12.140625" style="383" hidden="1"/>
    <col min="781" max="1024" width="9.140625" style="383" hidden="1"/>
    <col min="1025" max="1025" width="7.85546875" style="383" hidden="1"/>
    <col min="1026" max="1026" width="32.5703125" style="383" hidden="1"/>
    <col min="1027" max="1027" width="6.7109375" style="383" hidden="1"/>
    <col min="1028" max="1028" width="8.140625" style="383" hidden="1"/>
    <col min="1029" max="1029" width="11.7109375" style="383" hidden="1"/>
    <col min="1030" max="1030" width="6.28515625" style="383" hidden="1"/>
    <col min="1031" max="1031" width="8.85546875" style="383" hidden="1"/>
    <col min="1032" max="1032" width="9.28515625" style="383" hidden="1"/>
    <col min="1033" max="1033" width="13.42578125" style="383" hidden="1"/>
    <col min="1034" max="1035" width="9.140625" style="383" hidden="1"/>
    <col min="1036" max="1036" width="12.140625" style="383" hidden="1"/>
    <col min="1037" max="1280" width="9.140625" style="383" hidden="1"/>
    <col min="1281" max="1281" width="7.85546875" style="383" hidden="1"/>
    <col min="1282" max="1282" width="32.5703125" style="383" hidden="1"/>
    <col min="1283" max="1283" width="6.7109375" style="383" hidden="1"/>
    <col min="1284" max="1284" width="8.140625" style="383" hidden="1"/>
    <col min="1285" max="1285" width="11.7109375" style="383" hidden="1"/>
    <col min="1286" max="1286" width="6.28515625" style="383" hidden="1"/>
    <col min="1287" max="1287" width="8.85546875" style="383" hidden="1"/>
    <col min="1288" max="1288" width="9.28515625" style="383" hidden="1"/>
    <col min="1289" max="1289" width="13.42578125" style="383" hidden="1"/>
    <col min="1290" max="1291" width="9.140625" style="383" hidden="1"/>
    <col min="1292" max="1292" width="12.140625" style="383" hidden="1"/>
    <col min="1293" max="1536" width="9.140625" style="383" hidden="1"/>
    <col min="1537" max="1537" width="7.85546875" style="383" hidden="1"/>
    <col min="1538" max="1538" width="32.5703125" style="383" hidden="1"/>
    <col min="1539" max="1539" width="6.7109375" style="383" hidden="1"/>
    <col min="1540" max="1540" width="8.140625" style="383" hidden="1"/>
    <col min="1541" max="1541" width="11.7109375" style="383" hidden="1"/>
    <col min="1542" max="1542" width="6.28515625" style="383" hidden="1"/>
    <col min="1543" max="1543" width="8.85546875" style="383" hidden="1"/>
    <col min="1544" max="1544" width="9.28515625" style="383" hidden="1"/>
    <col min="1545" max="1545" width="13.42578125" style="383" hidden="1"/>
    <col min="1546" max="1547" width="9.140625" style="383" hidden="1"/>
    <col min="1548" max="1548" width="12.140625" style="383" hidden="1"/>
    <col min="1549" max="1792" width="9.140625" style="383" hidden="1"/>
    <col min="1793" max="1793" width="7.85546875" style="383" hidden="1"/>
    <col min="1794" max="1794" width="32.5703125" style="383" hidden="1"/>
    <col min="1795" max="1795" width="6.7109375" style="383" hidden="1"/>
    <col min="1796" max="1796" width="8.140625" style="383" hidden="1"/>
    <col min="1797" max="1797" width="11.7109375" style="383" hidden="1"/>
    <col min="1798" max="1798" width="6.28515625" style="383" hidden="1"/>
    <col min="1799" max="1799" width="8.85546875" style="383" hidden="1"/>
    <col min="1800" max="1800" width="9.28515625" style="383" hidden="1"/>
    <col min="1801" max="1801" width="13.42578125" style="383" hidden="1"/>
    <col min="1802" max="1803" width="9.140625" style="383" hidden="1"/>
    <col min="1804" max="1804" width="12.140625" style="383" hidden="1"/>
    <col min="1805" max="2048" width="9.140625" style="383" hidden="1"/>
    <col min="2049" max="2049" width="7.85546875" style="383" hidden="1"/>
    <col min="2050" max="2050" width="32.5703125" style="383" hidden="1"/>
    <col min="2051" max="2051" width="6.7109375" style="383" hidden="1"/>
    <col min="2052" max="2052" width="8.140625" style="383" hidden="1"/>
    <col min="2053" max="2053" width="11.7109375" style="383" hidden="1"/>
    <col min="2054" max="2054" width="6.28515625" style="383" hidden="1"/>
    <col min="2055" max="2055" width="8.85546875" style="383" hidden="1"/>
    <col min="2056" max="2056" width="9.28515625" style="383" hidden="1"/>
    <col min="2057" max="2057" width="13.42578125" style="383" hidden="1"/>
    <col min="2058" max="2059" width="9.140625" style="383" hidden="1"/>
    <col min="2060" max="2060" width="12.140625" style="383" hidden="1"/>
    <col min="2061" max="2304" width="9.140625" style="383" hidden="1"/>
    <col min="2305" max="2305" width="7.85546875" style="383" hidden="1"/>
    <col min="2306" max="2306" width="32.5703125" style="383" hidden="1"/>
    <col min="2307" max="2307" width="6.7109375" style="383" hidden="1"/>
    <col min="2308" max="2308" width="8.140625" style="383" hidden="1"/>
    <col min="2309" max="2309" width="11.7109375" style="383" hidden="1"/>
    <col min="2310" max="2310" width="6.28515625" style="383" hidden="1"/>
    <col min="2311" max="2311" width="8.85546875" style="383" hidden="1"/>
    <col min="2312" max="2312" width="9.28515625" style="383" hidden="1"/>
    <col min="2313" max="2313" width="13.42578125" style="383" hidden="1"/>
    <col min="2314" max="2315" width="9.140625" style="383" hidden="1"/>
    <col min="2316" max="2316" width="12.140625" style="383" hidden="1"/>
    <col min="2317" max="2560" width="9.140625" style="383" hidden="1"/>
    <col min="2561" max="2561" width="7.85546875" style="383" hidden="1"/>
    <col min="2562" max="2562" width="32.5703125" style="383" hidden="1"/>
    <col min="2563" max="2563" width="6.7109375" style="383" hidden="1"/>
    <col min="2564" max="2564" width="8.140625" style="383" hidden="1"/>
    <col min="2565" max="2565" width="11.7109375" style="383" hidden="1"/>
    <col min="2566" max="2566" width="6.28515625" style="383" hidden="1"/>
    <col min="2567" max="2567" width="8.85546875" style="383" hidden="1"/>
    <col min="2568" max="2568" width="9.28515625" style="383" hidden="1"/>
    <col min="2569" max="2569" width="13.42578125" style="383" hidden="1"/>
    <col min="2570" max="2571" width="9.140625" style="383" hidden="1"/>
    <col min="2572" max="2572" width="12.140625" style="383" hidden="1"/>
    <col min="2573" max="2816" width="9.140625" style="383" hidden="1"/>
    <col min="2817" max="2817" width="7.85546875" style="383" hidden="1"/>
    <col min="2818" max="2818" width="32.5703125" style="383" hidden="1"/>
    <col min="2819" max="2819" width="6.7109375" style="383" hidden="1"/>
    <col min="2820" max="2820" width="8.140625" style="383" hidden="1"/>
    <col min="2821" max="2821" width="11.7109375" style="383" hidden="1"/>
    <col min="2822" max="2822" width="6.28515625" style="383" hidden="1"/>
    <col min="2823" max="2823" width="8.85546875" style="383" hidden="1"/>
    <col min="2824" max="2824" width="9.28515625" style="383" hidden="1"/>
    <col min="2825" max="2825" width="13.42578125" style="383" hidden="1"/>
    <col min="2826" max="2827" width="9.140625" style="383" hidden="1"/>
    <col min="2828" max="2828" width="12.140625" style="383" hidden="1"/>
    <col min="2829" max="3072" width="9.140625" style="383" hidden="1"/>
    <col min="3073" max="3073" width="7.85546875" style="383" hidden="1"/>
    <col min="3074" max="3074" width="32.5703125" style="383" hidden="1"/>
    <col min="3075" max="3075" width="6.7109375" style="383" hidden="1"/>
    <col min="3076" max="3076" width="8.140625" style="383" hidden="1"/>
    <col min="3077" max="3077" width="11.7109375" style="383" hidden="1"/>
    <col min="3078" max="3078" width="6.28515625" style="383" hidden="1"/>
    <col min="3079" max="3079" width="8.85546875" style="383" hidden="1"/>
    <col min="3080" max="3080" width="9.28515625" style="383" hidden="1"/>
    <col min="3081" max="3081" width="13.42578125" style="383" hidden="1"/>
    <col min="3082" max="3083" width="9.140625" style="383" hidden="1"/>
    <col min="3084" max="3084" width="12.140625" style="383" hidden="1"/>
    <col min="3085" max="3328" width="9.140625" style="383" hidden="1"/>
    <col min="3329" max="3329" width="7.85546875" style="383" hidden="1"/>
    <col min="3330" max="3330" width="32.5703125" style="383" hidden="1"/>
    <col min="3331" max="3331" width="6.7109375" style="383" hidden="1"/>
    <col min="3332" max="3332" width="8.140625" style="383" hidden="1"/>
    <col min="3333" max="3333" width="11.7109375" style="383" hidden="1"/>
    <col min="3334" max="3334" width="6.28515625" style="383" hidden="1"/>
    <col min="3335" max="3335" width="8.85546875" style="383" hidden="1"/>
    <col min="3336" max="3336" width="9.28515625" style="383" hidden="1"/>
    <col min="3337" max="3337" width="13.42578125" style="383" hidden="1"/>
    <col min="3338" max="3339" width="9.140625" style="383" hidden="1"/>
    <col min="3340" max="3340" width="12.140625" style="383" hidden="1"/>
    <col min="3341" max="3584" width="9.140625" style="383" hidden="1"/>
    <col min="3585" max="3585" width="7.85546875" style="383" hidden="1"/>
    <col min="3586" max="3586" width="32.5703125" style="383" hidden="1"/>
    <col min="3587" max="3587" width="6.7109375" style="383" hidden="1"/>
    <col min="3588" max="3588" width="8.140625" style="383" hidden="1"/>
    <col min="3589" max="3589" width="11.7109375" style="383" hidden="1"/>
    <col min="3590" max="3590" width="6.28515625" style="383" hidden="1"/>
    <col min="3591" max="3591" width="8.85546875" style="383" hidden="1"/>
    <col min="3592" max="3592" width="9.28515625" style="383" hidden="1"/>
    <col min="3593" max="3593" width="13.42578125" style="383" hidden="1"/>
    <col min="3594" max="3595" width="9.140625" style="383" hidden="1"/>
    <col min="3596" max="3596" width="12.140625" style="383" hidden="1"/>
    <col min="3597" max="3840" width="9.140625" style="383" hidden="1"/>
    <col min="3841" max="3841" width="7.85546875" style="383" hidden="1"/>
    <col min="3842" max="3842" width="32.5703125" style="383" hidden="1"/>
    <col min="3843" max="3843" width="6.7109375" style="383" hidden="1"/>
    <col min="3844" max="3844" width="8.140625" style="383" hidden="1"/>
    <col min="3845" max="3845" width="11.7109375" style="383" hidden="1"/>
    <col min="3846" max="3846" width="6.28515625" style="383" hidden="1"/>
    <col min="3847" max="3847" width="8.85546875" style="383" hidden="1"/>
    <col min="3848" max="3848" width="9.28515625" style="383" hidden="1"/>
    <col min="3849" max="3849" width="13.42578125" style="383" hidden="1"/>
    <col min="3850" max="3851" width="9.140625" style="383" hidden="1"/>
    <col min="3852" max="3852" width="12.140625" style="383" hidden="1"/>
    <col min="3853" max="4096" width="9.140625" style="383" hidden="1"/>
    <col min="4097" max="4097" width="7.85546875" style="383" hidden="1"/>
    <col min="4098" max="4098" width="32.5703125" style="383" hidden="1"/>
    <col min="4099" max="4099" width="6.7109375" style="383" hidden="1"/>
    <col min="4100" max="4100" width="8.140625" style="383" hidden="1"/>
    <col min="4101" max="4101" width="11.7109375" style="383" hidden="1"/>
    <col min="4102" max="4102" width="6.28515625" style="383" hidden="1"/>
    <col min="4103" max="4103" width="8.85546875" style="383" hidden="1"/>
    <col min="4104" max="4104" width="9.28515625" style="383" hidden="1"/>
    <col min="4105" max="4105" width="13.42578125" style="383" hidden="1"/>
    <col min="4106" max="4107" width="9.140625" style="383" hidden="1"/>
    <col min="4108" max="4108" width="12.140625" style="383" hidden="1"/>
    <col min="4109" max="4352" width="9.140625" style="383" hidden="1"/>
    <col min="4353" max="4353" width="7.85546875" style="383" hidden="1"/>
    <col min="4354" max="4354" width="32.5703125" style="383" hidden="1"/>
    <col min="4355" max="4355" width="6.7109375" style="383" hidden="1"/>
    <col min="4356" max="4356" width="8.140625" style="383" hidden="1"/>
    <col min="4357" max="4357" width="11.7109375" style="383" hidden="1"/>
    <col min="4358" max="4358" width="6.28515625" style="383" hidden="1"/>
    <col min="4359" max="4359" width="8.85546875" style="383" hidden="1"/>
    <col min="4360" max="4360" width="9.28515625" style="383" hidden="1"/>
    <col min="4361" max="4361" width="13.42578125" style="383" hidden="1"/>
    <col min="4362" max="4363" width="9.140625" style="383" hidden="1"/>
    <col min="4364" max="4364" width="12.140625" style="383" hidden="1"/>
    <col min="4365" max="4608" width="9.140625" style="383" hidden="1"/>
    <col min="4609" max="4609" width="7.85546875" style="383" hidden="1"/>
    <col min="4610" max="4610" width="32.5703125" style="383" hidden="1"/>
    <col min="4611" max="4611" width="6.7109375" style="383" hidden="1"/>
    <col min="4612" max="4612" width="8.140625" style="383" hidden="1"/>
    <col min="4613" max="4613" width="11.7109375" style="383" hidden="1"/>
    <col min="4614" max="4614" width="6.28515625" style="383" hidden="1"/>
    <col min="4615" max="4615" width="8.85546875" style="383" hidden="1"/>
    <col min="4616" max="4616" width="9.28515625" style="383" hidden="1"/>
    <col min="4617" max="4617" width="13.42578125" style="383" hidden="1"/>
    <col min="4618" max="4619" width="9.140625" style="383" hidden="1"/>
    <col min="4620" max="4620" width="12.140625" style="383" hidden="1"/>
    <col min="4621" max="4864" width="9.140625" style="383" hidden="1"/>
    <col min="4865" max="4865" width="7.85546875" style="383" hidden="1"/>
    <col min="4866" max="4866" width="32.5703125" style="383" hidden="1"/>
    <col min="4867" max="4867" width="6.7109375" style="383" hidden="1"/>
    <col min="4868" max="4868" width="8.140625" style="383" hidden="1"/>
    <col min="4869" max="4869" width="11.7109375" style="383" hidden="1"/>
    <col min="4870" max="4870" width="6.28515625" style="383" hidden="1"/>
    <col min="4871" max="4871" width="8.85546875" style="383" hidden="1"/>
    <col min="4872" max="4872" width="9.28515625" style="383" hidden="1"/>
    <col min="4873" max="4873" width="13.42578125" style="383" hidden="1"/>
    <col min="4874" max="4875" width="9.140625" style="383" hidden="1"/>
    <col min="4876" max="4876" width="12.140625" style="383" hidden="1"/>
    <col min="4877" max="5120" width="9.140625" style="383" hidden="1"/>
    <col min="5121" max="5121" width="7.85546875" style="383" hidden="1"/>
    <col min="5122" max="5122" width="32.5703125" style="383" hidden="1"/>
    <col min="5123" max="5123" width="6.7109375" style="383" hidden="1"/>
    <col min="5124" max="5124" width="8.140625" style="383" hidden="1"/>
    <col min="5125" max="5125" width="11.7109375" style="383" hidden="1"/>
    <col min="5126" max="5126" width="6.28515625" style="383" hidden="1"/>
    <col min="5127" max="5127" width="8.85546875" style="383" hidden="1"/>
    <col min="5128" max="5128" width="9.28515625" style="383" hidden="1"/>
    <col min="5129" max="5129" width="13.42578125" style="383" hidden="1"/>
    <col min="5130" max="5131" width="9.140625" style="383" hidden="1"/>
    <col min="5132" max="5132" width="12.140625" style="383" hidden="1"/>
    <col min="5133" max="5376" width="9.140625" style="383" hidden="1"/>
    <col min="5377" max="5377" width="7.85546875" style="383" hidden="1"/>
    <col min="5378" max="5378" width="32.5703125" style="383" hidden="1"/>
    <col min="5379" max="5379" width="6.7109375" style="383" hidden="1"/>
    <col min="5380" max="5380" width="8.140625" style="383" hidden="1"/>
    <col min="5381" max="5381" width="11.7109375" style="383" hidden="1"/>
    <col min="5382" max="5382" width="6.28515625" style="383" hidden="1"/>
    <col min="5383" max="5383" width="8.85546875" style="383" hidden="1"/>
    <col min="5384" max="5384" width="9.28515625" style="383" hidden="1"/>
    <col min="5385" max="5385" width="13.42578125" style="383" hidden="1"/>
    <col min="5386" max="5387" width="9.140625" style="383" hidden="1"/>
    <col min="5388" max="5388" width="12.140625" style="383" hidden="1"/>
    <col min="5389" max="5632" width="9.140625" style="383" hidden="1"/>
    <col min="5633" max="5633" width="7.85546875" style="383" hidden="1"/>
    <col min="5634" max="5634" width="32.5703125" style="383" hidden="1"/>
    <col min="5635" max="5635" width="6.7109375" style="383" hidden="1"/>
    <col min="5636" max="5636" width="8.140625" style="383" hidden="1"/>
    <col min="5637" max="5637" width="11.7109375" style="383" hidden="1"/>
    <col min="5638" max="5638" width="6.28515625" style="383" hidden="1"/>
    <col min="5639" max="5639" width="8.85546875" style="383" hidden="1"/>
    <col min="5640" max="5640" width="9.28515625" style="383" hidden="1"/>
    <col min="5641" max="5641" width="13.42578125" style="383" hidden="1"/>
    <col min="5642" max="5643" width="9.140625" style="383" hidden="1"/>
    <col min="5644" max="5644" width="12.140625" style="383" hidden="1"/>
    <col min="5645" max="5888" width="9.140625" style="383" hidden="1"/>
    <col min="5889" max="5889" width="7.85546875" style="383" hidden="1"/>
    <col min="5890" max="5890" width="32.5703125" style="383" hidden="1"/>
    <col min="5891" max="5891" width="6.7109375" style="383" hidden="1"/>
    <col min="5892" max="5892" width="8.140625" style="383" hidden="1"/>
    <col min="5893" max="5893" width="11.7109375" style="383" hidden="1"/>
    <col min="5894" max="5894" width="6.28515625" style="383" hidden="1"/>
    <col min="5895" max="5895" width="8.85546875" style="383" hidden="1"/>
    <col min="5896" max="5896" width="9.28515625" style="383" hidden="1"/>
    <col min="5897" max="5897" width="13.42578125" style="383" hidden="1"/>
    <col min="5898" max="5899" width="9.140625" style="383" hidden="1"/>
    <col min="5900" max="5900" width="12.140625" style="383" hidden="1"/>
    <col min="5901" max="6144" width="9.140625" style="383" hidden="1"/>
    <col min="6145" max="6145" width="7.85546875" style="383" hidden="1"/>
    <col min="6146" max="6146" width="32.5703125" style="383" hidden="1"/>
    <col min="6147" max="6147" width="6.7109375" style="383" hidden="1"/>
    <col min="6148" max="6148" width="8.140625" style="383" hidden="1"/>
    <col min="6149" max="6149" width="11.7109375" style="383" hidden="1"/>
    <col min="6150" max="6150" width="6.28515625" style="383" hidden="1"/>
    <col min="6151" max="6151" width="8.85546875" style="383" hidden="1"/>
    <col min="6152" max="6152" width="9.28515625" style="383" hidden="1"/>
    <col min="6153" max="6153" width="13.42578125" style="383" hidden="1"/>
    <col min="6154" max="6155" width="9.140625" style="383" hidden="1"/>
    <col min="6156" max="6156" width="12.140625" style="383" hidden="1"/>
    <col min="6157" max="6400" width="9.140625" style="383" hidden="1"/>
    <col min="6401" max="6401" width="7.85546875" style="383" hidden="1"/>
    <col min="6402" max="6402" width="32.5703125" style="383" hidden="1"/>
    <col min="6403" max="6403" width="6.7109375" style="383" hidden="1"/>
    <col min="6404" max="6404" width="8.140625" style="383" hidden="1"/>
    <col min="6405" max="6405" width="11.7109375" style="383" hidden="1"/>
    <col min="6406" max="6406" width="6.28515625" style="383" hidden="1"/>
    <col min="6407" max="6407" width="8.85546875" style="383" hidden="1"/>
    <col min="6408" max="6408" width="9.28515625" style="383" hidden="1"/>
    <col min="6409" max="6409" width="13.42578125" style="383" hidden="1"/>
    <col min="6410" max="6411" width="9.140625" style="383" hidden="1"/>
    <col min="6412" max="6412" width="12.140625" style="383" hidden="1"/>
    <col min="6413" max="6656" width="9.140625" style="383" hidden="1"/>
    <col min="6657" max="6657" width="7.85546875" style="383" hidden="1"/>
    <col min="6658" max="6658" width="32.5703125" style="383" hidden="1"/>
    <col min="6659" max="6659" width="6.7109375" style="383" hidden="1"/>
    <col min="6660" max="6660" width="8.140625" style="383" hidden="1"/>
    <col min="6661" max="6661" width="11.7109375" style="383" hidden="1"/>
    <col min="6662" max="6662" width="6.28515625" style="383" hidden="1"/>
    <col min="6663" max="6663" width="8.85546875" style="383" hidden="1"/>
    <col min="6664" max="6664" width="9.28515625" style="383" hidden="1"/>
    <col min="6665" max="6665" width="13.42578125" style="383" hidden="1"/>
    <col min="6666" max="6667" width="9.140625" style="383" hidden="1"/>
    <col min="6668" max="6668" width="12.140625" style="383" hidden="1"/>
    <col min="6669" max="6912" width="9.140625" style="383" hidden="1"/>
    <col min="6913" max="6913" width="7.85546875" style="383" hidden="1"/>
    <col min="6914" max="6914" width="32.5703125" style="383" hidden="1"/>
    <col min="6915" max="6915" width="6.7109375" style="383" hidden="1"/>
    <col min="6916" max="6916" width="8.140625" style="383" hidden="1"/>
    <col min="6917" max="6917" width="11.7109375" style="383" hidden="1"/>
    <col min="6918" max="6918" width="6.28515625" style="383" hidden="1"/>
    <col min="6919" max="6919" width="8.85546875" style="383" hidden="1"/>
    <col min="6920" max="6920" width="9.28515625" style="383" hidden="1"/>
    <col min="6921" max="6921" width="13.42578125" style="383" hidden="1"/>
    <col min="6922" max="6923" width="9.140625" style="383" hidden="1"/>
    <col min="6924" max="6924" width="12.140625" style="383" hidden="1"/>
    <col min="6925" max="7168" width="9.140625" style="383" hidden="1"/>
    <col min="7169" max="7169" width="7.85546875" style="383" hidden="1"/>
    <col min="7170" max="7170" width="32.5703125" style="383" hidden="1"/>
    <col min="7171" max="7171" width="6.7109375" style="383" hidden="1"/>
    <col min="7172" max="7172" width="8.140625" style="383" hidden="1"/>
    <col min="7173" max="7173" width="11.7109375" style="383" hidden="1"/>
    <col min="7174" max="7174" width="6.28515625" style="383" hidden="1"/>
    <col min="7175" max="7175" width="8.85546875" style="383" hidden="1"/>
    <col min="7176" max="7176" width="9.28515625" style="383" hidden="1"/>
    <col min="7177" max="7177" width="13.42578125" style="383" hidden="1"/>
    <col min="7178" max="7179" width="9.140625" style="383" hidden="1"/>
    <col min="7180" max="7180" width="12.140625" style="383" hidden="1"/>
    <col min="7181" max="7424" width="9.140625" style="383" hidden="1"/>
    <col min="7425" max="7425" width="7.85546875" style="383" hidden="1"/>
    <col min="7426" max="7426" width="32.5703125" style="383" hidden="1"/>
    <col min="7427" max="7427" width="6.7109375" style="383" hidden="1"/>
    <col min="7428" max="7428" width="8.140625" style="383" hidden="1"/>
    <col min="7429" max="7429" width="11.7109375" style="383" hidden="1"/>
    <col min="7430" max="7430" width="6.28515625" style="383" hidden="1"/>
    <col min="7431" max="7431" width="8.85546875" style="383" hidden="1"/>
    <col min="7432" max="7432" width="9.28515625" style="383" hidden="1"/>
    <col min="7433" max="7433" width="13.42578125" style="383" hidden="1"/>
    <col min="7434" max="7435" width="9.140625" style="383" hidden="1"/>
    <col min="7436" max="7436" width="12.140625" style="383" hidden="1"/>
    <col min="7437" max="7680" width="9.140625" style="383" hidden="1"/>
    <col min="7681" max="7681" width="7.85546875" style="383" hidden="1"/>
    <col min="7682" max="7682" width="32.5703125" style="383" hidden="1"/>
    <col min="7683" max="7683" width="6.7109375" style="383" hidden="1"/>
    <col min="7684" max="7684" width="8.140625" style="383" hidden="1"/>
    <col min="7685" max="7685" width="11.7109375" style="383" hidden="1"/>
    <col min="7686" max="7686" width="6.28515625" style="383" hidden="1"/>
    <col min="7687" max="7687" width="8.85546875" style="383" hidden="1"/>
    <col min="7688" max="7688" width="9.28515625" style="383" hidden="1"/>
    <col min="7689" max="7689" width="13.42578125" style="383" hidden="1"/>
    <col min="7690" max="7691" width="9.140625" style="383" hidden="1"/>
    <col min="7692" max="7692" width="12.140625" style="383" hidden="1"/>
    <col min="7693" max="7936" width="9.140625" style="383" hidden="1"/>
    <col min="7937" max="7937" width="7.85546875" style="383" hidden="1"/>
    <col min="7938" max="7938" width="32.5703125" style="383" hidden="1"/>
    <col min="7939" max="7939" width="6.7109375" style="383" hidden="1"/>
    <col min="7940" max="7940" width="8.140625" style="383" hidden="1"/>
    <col min="7941" max="7941" width="11.7109375" style="383" hidden="1"/>
    <col min="7942" max="7942" width="6.28515625" style="383" hidden="1"/>
    <col min="7943" max="7943" width="8.85546875" style="383" hidden="1"/>
    <col min="7944" max="7944" width="9.28515625" style="383" hidden="1"/>
    <col min="7945" max="7945" width="13.42578125" style="383" hidden="1"/>
    <col min="7946" max="7947" width="9.140625" style="383" hidden="1"/>
    <col min="7948" max="7948" width="12.140625" style="383" hidden="1"/>
    <col min="7949" max="8192" width="9.140625" style="383" hidden="1"/>
    <col min="8193" max="8193" width="7.85546875" style="383" hidden="1"/>
    <col min="8194" max="8194" width="32.5703125" style="383" hidden="1"/>
    <col min="8195" max="8195" width="6.7109375" style="383" hidden="1"/>
    <col min="8196" max="8196" width="8.140625" style="383" hidden="1"/>
    <col min="8197" max="8197" width="11.7109375" style="383" hidden="1"/>
    <col min="8198" max="8198" width="6.28515625" style="383" hidden="1"/>
    <col min="8199" max="8199" width="8.85546875" style="383" hidden="1"/>
    <col min="8200" max="8200" width="9.28515625" style="383" hidden="1"/>
    <col min="8201" max="8201" width="13.42578125" style="383" hidden="1"/>
    <col min="8202" max="8203" width="9.140625" style="383" hidden="1"/>
    <col min="8204" max="8204" width="12.140625" style="383" hidden="1"/>
    <col min="8205" max="8448" width="9.140625" style="383" hidden="1"/>
    <col min="8449" max="8449" width="7.85546875" style="383" hidden="1"/>
    <col min="8450" max="8450" width="32.5703125" style="383" hidden="1"/>
    <col min="8451" max="8451" width="6.7109375" style="383" hidden="1"/>
    <col min="8452" max="8452" width="8.140625" style="383" hidden="1"/>
    <col min="8453" max="8453" width="11.7109375" style="383" hidden="1"/>
    <col min="8454" max="8454" width="6.28515625" style="383" hidden="1"/>
    <col min="8455" max="8455" width="8.85546875" style="383" hidden="1"/>
    <col min="8456" max="8456" width="9.28515625" style="383" hidden="1"/>
    <col min="8457" max="8457" width="13.42578125" style="383" hidden="1"/>
    <col min="8458" max="8459" width="9.140625" style="383" hidden="1"/>
    <col min="8460" max="8460" width="12.140625" style="383" hidden="1"/>
    <col min="8461" max="8704" width="9.140625" style="383" hidden="1"/>
    <col min="8705" max="8705" width="7.85546875" style="383" hidden="1"/>
    <col min="8706" max="8706" width="32.5703125" style="383" hidden="1"/>
    <col min="8707" max="8707" width="6.7109375" style="383" hidden="1"/>
    <col min="8708" max="8708" width="8.140625" style="383" hidden="1"/>
    <col min="8709" max="8709" width="11.7109375" style="383" hidden="1"/>
    <col min="8710" max="8710" width="6.28515625" style="383" hidden="1"/>
    <col min="8711" max="8711" width="8.85546875" style="383" hidden="1"/>
    <col min="8712" max="8712" width="9.28515625" style="383" hidden="1"/>
    <col min="8713" max="8713" width="13.42578125" style="383" hidden="1"/>
    <col min="8714" max="8715" width="9.140625" style="383" hidden="1"/>
    <col min="8716" max="8716" width="12.140625" style="383" hidden="1"/>
    <col min="8717" max="8960" width="9.140625" style="383" hidden="1"/>
    <col min="8961" max="8961" width="7.85546875" style="383" hidden="1"/>
    <col min="8962" max="8962" width="32.5703125" style="383" hidden="1"/>
    <col min="8963" max="8963" width="6.7109375" style="383" hidden="1"/>
    <col min="8964" max="8964" width="8.140625" style="383" hidden="1"/>
    <col min="8965" max="8965" width="11.7109375" style="383" hidden="1"/>
    <col min="8966" max="8966" width="6.28515625" style="383" hidden="1"/>
    <col min="8967" max="8967" width="8.85546875" style="383" hidden="1"/>
    <col min="8968" max="8968" width="9.28515625" style="383" hidden="1"/>
    <col min="8969" max="8969" width="13.42578125" style="383" hidden="1"/>
    <col min="8970" max="8971" width="9.140625" style="383" hidden="1"/>
    <col min="8972" max="8972" width="12.140625" style="383" hidden="1"/>
    <col min="8973" max="9216" width="9.140625" style="383" hidden="1"/>
    <col min="9217" max="9217" width="7.85546875" style="383" hidden="1"/>
    <col min="9218" max="9218" width="32.5703125" style="383" hidden="1"/>
    <col min="9219" max="9219" width="6.7109375" style="383" hidden="1"/>
    <col min="9220" max="9220" width="8.140625" style="383" hidden="1"/>
    <col min="9221" max="9221" width="11.7109375" style="383" hidden="1"/>
    <col min="9222" max="9222" width="6.28515625" style="383" hidden="1"/>
    <col min="9223" max="9223" width="8.85546875" style="383" hidden="1"/>
    <col min="9224" max="9224" width="9.28515625" style="383" hidden="1"/>
    <col min="9225" max="9225" width="13.42578125" style="383" hidden="1"/>
    <col min="9226" max="9227" width="9.140625" style="383" hidden="1"/>
    <col min="9228" max="9228" width="12.140625" style="383" hidden="1"/>
    <col min="9229" max="9472" width="9.140625" style="383" hidden="1"/>
    <col min="9473" max="9473" width="7.85546875" style="383" hidden="1"/>
    <col min="9474" max="9474" width="32.5703125" style="383" hidden="1"/>
    <col min="9475" max="9475" width="6.7109375" style="383" hidden="1"/>
    <col min="9476" max="9476" width="8.140625" style="383" hidden="1"/>
    <col min="9477" max="9477" width="11.7109375" style="383" hidden="1"/>
    <col min="9478" max="9478" width="6.28515625" style="383" hidden="1"/>
    <col min="9479" max="9479" width="8.85546875" style="383" hidden="1"/>
    <col min="9480" max="9480" width="9.28515625" style="383" hidden="1"/>
    <col min="9481" max="9481" width="13.42578125" style="383" hidden="1"/>
    <col min="9482" max="9483" width="9.140625" style="383" hidden="1"/>
    <col min="9484" max="9484" width="12.140625" style="383" hidden="1"/>
    <col min="9485" max="9728" width="9.140625" style="383" hidden="1"/>
    <col min="9729" max="9729" width="7.85546875" style="383" hidden="1"/>
    <col min="9730" max="9730" width="32.5703125" style="383" hidden="1"/>
    <col min="9731" max="9731" width="6.7109375" style="383" hidden="1"/>
    <col min="9732" max="9732" width="8.140625" style="383" hidden="1"/>
    <col min="9733" max="9733" width="11.7109375" style="383" hidden="1"/>
    <col min="9734" max="9734" width="6.28515625" style="383" hidden="1"/>
    <col min="9735" max="9735" width="8.85546875" style="383" hidden="1"/>
    <col min="9736" max="9736" width="9.28515625" style="383" hidden="1"/>
    <col min="9737" max="9737" width="13.42578125" style="383" hidden="1"/>
    <col min="9738" max="9739" width="9.140625" style="383" hidden="1"/>
    <col min="9740" max="9740" width="12.140625" style="383" hidden="1"/>
    <col min="9741" max="9984" width="9.140625" style="383" hidden="1"/>
    <col min="9985" max="9985" width="7.85546875" style="383" hidden="1"/>
    <col min="9986" max="9986" width="32.5703125" style="383" hidden="1"/>
    <col min="9987" max="9987" width="6.7109375" style="383" hidden="1"/>
    <col min="9988" max="9988" width="8.140625" style="383" hidden="1"/>
    <col min="9989" max="9989" width="11.7109375" style="383" hidden="1"/>
    <col min="9990" max="9990" width="6.28515625" style="383" hidden="1"/>
    <col min="9991" max="9991" width="8.85546875" style="383" hidden="1"/>
    <col min="9992" max="9992" width="9.28515625" style="383" hidden="1"/>
    <col min="9993" max="9993" width="13.42578125" style="383" hidden="1"/>
    <col min="9994" max="9995" width="9.140625" style="383" hidden="1"/>
    <col min="9996" max="9996" width="12.140625" style="383" hidden="1"/>
    <col min="9997" max="10240" width="9.140625" style="383" hidden="1"/>
    <col min="10241" max="10241" width="7.85546875" style="383" hidden="1"/>
    <col min="10242" max="10242" width="32.5703125" style="383" hidden="1"/>
    <col min="10243" max="10243" width="6.7109375" style="383" hidden="1"/>
    <col min="10244" max="10244" width="8.140625" style="383" hidden="1"/>
    <col min="10245" max="10245" width="11.7109375" style="383" hidden="1"/>
    <col min="10246" max="10246" width="6.28515625" style="383" hidden="1"/>
    <col min="10247" max="10247" width="8.85546875" style="383" hidden="1"/>
    <col min="10248" max="10248" width="9.28515625" style="383" hidden="1"/>
    <col min="10249" max="10249" width="13.42578125" style="383" hidden="1"/>
    <col min="10250" max="10251" width="9.140625" style="383" hidden="1"/>
    <col min="10252" max="10252" width="12.140625" style="383" hidden="1"/>
    <col min="10253" max="10496" width="9.140625" style="383" hidden="1"/>
    <col min="10497" max="10497" width="7.85546875" style="383" hidden="1"/>
    <col min="10498" max="10498" width="32.5703125" style="383" hidden="1"/>
    <col min="10499" max="10499" width="6.7109375" style="383" hidden="1"/>
    <col min="10500" max="10500" width="8.140625" style="383" hidden="1"/>
    <col min="10501" max="10501" width="11.7109375" style="383" hidden="1"/>
    <col min="10502" max="10502" width="6.28515625" style="383" hidden="1"/>
    <col min="10503" max="10503" width="8.85546875" style="383" hidden="1"/>
    <col min="10504" max="10504" width="9.28515625" style="383" hidden="1"/>
    <col min="10505" max="10505" width="13.42578125" style="383" hidden="1"/>
    <col min="10506" max="10507" width="9.140625" style="383" hidden="1"/>
    <col min="10508" max="10508" width="12.140625" style="383" hidden="1"/>
    <col min="10509" max="10752" width="9.140625" style="383" hidden="1"/>
    <col min="10753" max="10753" width="7.85546875" style="383" hidden="1"/>
    <col min="10754" max="10754" width="32.5703125" style="383" hidden="1"/>
    <col min="10755" max="10755" width="6.7109375" style="383" hidden="1"/>
    <col min="10756" max="10756" width="8.140625" style="383" hidden="1"/>
    <col min="10757" max="10757" width="11.7109375" style="383" hidden="1"/>
    <col min="10758" max="10758" width="6.28515625" style="383" hidden="1"/>
    <col min="10759" max="10759" width="8.85546875" style="383" hidden="1"/>
    <col min="10760" max="10760" width="9.28515625" style="383" hidden="1"/>
    <col min="10761" max="10761" width="13.42578125" style="383" hidden="1"/>
    <col min="10762" max="10763" width="9.140625" style="383" hidden="1"/>
    <col min="10764" max="10764" width="12.140625" style="383" hidden="1"/>
    <col min="10765" max="11008" width="9.140625" style="383" hidden="1"/>
    <col min="11009" max="11009" width="7.85546875" style="383" hidden="1"/>
    <col min="11010" max="11010" width="32.5703125" style="383" hidden="1"/>
    <col min="11011" max="11011" width="6.7109375" style="383" hidden="1"/>
    <col min="11012" max="11012" width="8.140625" style="383" hidden="1"/>
    <col min="11013" max="11013" width="11.7109375" style="383" hidden="1"/>
    <col min="11014" max="11014" width="6.28515625" style="383" hidden="1"/>
    <col min="11015" max="11015" width="8.85546875" style="383" hidden="1"/>
    <col min="11016" max="11016" width="9.28515625" style="383" hidden="1"/>
    <col min="11017" max="11017" width="13.42578125" style="383" hidden="1"/>
    <col min="11018" max="11019" width="9.140625" style="383" hidden="1"/>
    <col min="11020" max="11020" width="12.140625" style="383" hidden="1"/>
    <col min="11021" max="11264" width="9.140625" style="383" hidden="1"/>
    <col min="11265" max="11265" width="7.85546875" style="383" hidden="1"/>
    <col min="11266" max="11266" width="32.5703125" style="383" hidden="1"/>
    <col min="11267" max="11267" width="6.7109375" style="383" hidden="1"/>
    <col min="11268" max="11268" width="8.140625" style="383" hidden="1"/>
    <col min="11269" max="11269" width="11.7109375" style="383" hidden="1"/>
    <col min="11270" max="11270" width="6.28515625" style="383" hidden="1"/>
    <col min="11271" max="11271" width="8.85546875" style="383" hidden="1"/>
    <col min="11272" max="11272" width="9.28515625" style="383" hidden="1"/>
    <col min="11273" max="11273" width="13.42578125" style="383" hidden="1"/>
    <col min="11274" max="11275" width="9.140625" style="383" hidden="1"/>
    <col min="11276" max="11276" width="12.140625" style="383" hidden="1"/>
    <col min="11277" max="11520" width="9.140625" style="383" hidden="1"/>
    <col min="11521" max="11521" width="7.85546875" style="383" hidden="1"/>
    <col min="11522" max="11522" width="32.5703125" style="383" hidden="1"/>
    <col min="11523" max="11523" width="6.7109375" style="383" hidden="1"/>
    <col min="11524" max="11524" width="8.140625" style="383" hidden="1"/>
    <col min="11525" max="11525" width="11.7109375" style="383" hidden="1"/>
    <col min="11526" max="11526" width="6.28515625" style="383" hidden="1"/>
    <col min="11527" max="11527" width="8.85546875" style="383" hidden="1"/>
    <col min="11528" max="11528" width="9.28515625" style="383" hidden="1"/>
    <col min="11529" max="11529" width="13.42578125" style="383" hidden="1"/>
    <col min="11530" max="11531" width="9.140625" style="383" hidden="1"/>
    <col min="11532" max="11532" width="12.140625" style="383" hidden="1"/>
    <col min="11533" max="11776" width="9.140625" style="383" hidden="1"/>
    <col min="11777" max="11777" width="7.85546875" style="383" hidden="1"/>
    <col min="11778" max="11778" width="32.5703125" style="383" hidden="1"/>
    <col min="11779" max="11779" width="6.7109375" style="383" hidden="1"/>
    <col min="11780" max="11780" width="8.140625" style="383" hidden="1"/>
    <col min="11781" max="11781" width="11.7109375" style="383" hidden="1"/>
    <col min="11782" max="11782" width="6.28515625" style="383" hidden="1"/>
    <col min="11783" max="11783" width="8.85546875" style="383" hidden="1"/>
    <col min="11784" max="11784" width="9.28515625" style="383" hidden="1"/>
    <col min="11785" max="11785" width="13.42578125" style="383" hidden="1"/>
    <col min="11786" max="11787" width="9.140625" style="383" hidden="1"/>
    <col min="11788" max="11788" width="12.140625" style="383" hidden="1"/>
    <col min="11789" max="12032" width="9.140625" style="383" hidden="1"/>
    <col min="12033" max="12033" width="7.85546875" style="383" hidden="1"/>
    <col min="12034" max="12034" width="32.5703125" style="383" hidden="1"/>
    <col min="12035" max="12035" width="6.7109375" style="383" hidden="1"/>
    <col min="12036" max="12036" width="8.140625" style="383" hidden="1"/>
    <col min="12037" max="12037" width="11.7109375" style="383" hidden="1"/>
    <col min="12038" max="12038" width="6.28515625" style="383" hidden="1"/>
    <col min="12039" max="12039" width="8.85546875" style="383" hidden="1"/>
    <col min="12040" max="12040" width="9.28515625" style="383" hidden="1"/>
    <col min="12041" max="12041" width="13.42578125" style="383" hidden="1"/>
    <col min="12042" max="12043" width="9.140625" style="383" hidden="1"/>
    <col min="12044" max="12044" width="12.140625" style="383" hidden="1"/>
    <col min="12045" max="12288" width="9.140625" style="383" hidden="1"/>
    <col min="12289" max="12289" width="7.85546875" style="383" hidden="1"/>
    <col min="12290" max="12290" width="32.5703125" style="383" hidden="1"/>
    <col min="12291" max="12291" width="6.7109375" style="383" hidden="1"/>
    <col min="12292" max="12292" width="8.140625" style="383" hidden="1"/>
    <col min="12293" max="12293" width="11.7109375" style="383" hidden="1"/>
    <col min="12294" max="12294" width="6.28515625" style="383" hidden="1"/>
    <col min="12295" max="12295" width="8.85546875" style="383" hidden="1"/>
    <col min="12296" max="12296" width="9.28515625" style="383" hidden="1"/>
    <col min="12297" max="12297" width="13.42578125" style="383" hidden="1"/>
    <col min="12298" max="12299" width="9.140625" style="383" hidden="1"/>
    <col min="12300" max="12300" width="12.140625" style="383" hidden="1"/>
    <col min="12301" max="12544" width="9.140625" style="383" hidden="1"/>
    <col min="12545" max="12545" width="7.85546875" style="383" hidden="1"/>
    <col min="12546" max="12546" width="32.5703125" style="383" hidden="1"/>
    <col min="12547" max="12547" width="6.7109375" style="383" hidden="1"/>
    <col min="12548" max="12548" width="8.140625" style="383" hidden="1"/>
    <col min="12549" max="12549" width="11.7109375" style="383" hidden="1"/>
    <col min="12550" max="12550" width="6.28515625" style="383" hidden="1"/>
    <col min="12551" max="12551" width="8.85546875" style="383" hidden="1"/>
    <col min="12552" max="12552" width="9.28515625" style="383" hidden="1"/>
    <col min="12553" max="12553" width="13.42578125" style="383" hidden="1"/>
    <col min="12554" max="12555" width="9.140625" style="383" hidden="1"/>
    <col min="12556" max="12556" width="12.140625" style="383" hidden="1"/>
    <col min="12557" max="12800" width="9.140625" style="383" hidden="1"/>
    <col min="12801" max="12801" width="7.85546875" style="383" hidden="1"/>
    <col min="12802" max="12802" width="32.5703125" style="383" hidden="1"/>
    <col min="12803" max="12803" width="6.7109375" style="383" hidden="1"/>
    <col min="12804" max="12804" width="8.140625" style="383" hidden="1"/>
    <col min="12805" max="12805" width="11.7109375" style="383" hidden="1"/>
    <col min="12806" max="12806" width="6.28515625" style="383" hidden="1"/>
    <col min="12807" max="12807" width="8.85546875" style="383" hidden="1"/>
    <col min="12808" max="12808" width="9.28515625" style="383" hidden="1"/>
    <col min="12809" max="12809" width="13.42578125" style="383" hidden="1"/>
    <col min="12810" max="12811" width="9.140625" style="383" hidden="1"/>
    <col min="12812" max="12812" width="12.140625" style="383" hidden="1"/>
    <col min="12813" max="13056" width="9.140625" style="383" hidden="1"/>
    <col min="13057" max="13057" width="7.85546875" style="383" hidden="1"/>
    <col min="13058" max="13058" width="32.5703125" style="383" hidden="1"/>
    <col min="13059" max="13059" width="6.7109375" style="383" hidden="1"/>
    <col min="13060" max="13060" width="8.140625" style="383" hidden="1"/>
    <col min="13061" max="13061" width="11.7109375" style="383" hidden="1"/>
    <col min="13062" max="13062" width="6.28515625" style="383" hidden="1"/>
    <col min="13063" max="13063" width="8.85546875" style="383" hidden="1"/>
    <col min="13064" max="13064" width="9.28515625" style="383" hidden="1"/>
    <col min="13065" max="13065" width="13.42578125" style="383" hidden="1"/>
    <col min="13066" max="13067" width="9.140625" style="383" hidden="1"/>
    <col min="13068" max="13068" width="12.140625" style="383" hidden="1"/>
    <col min="13069" max="13312" width="9.140625" style="383" hidden="1"/>
    <col min="13313" max="13313" width="7.85546875" style="383" hidden="1"/>
    <col min="13314" max="13314" width="32.5703125" style="383" hidden="1"/>
    <col min="13315" max="13315" width="6.7109375" style="383" hidden="1"/>
    <col min="13316" max="13316" width="8.140625" style="383" hidden="1"/>
    <col min="13317" max="13317" width="11.7109375" style="383" hidden="1"/>
    <col min="13318" max="13318" width="6.28515625" style="383" hidden="1"/>
    <col min="13319" max="13319" width="8.85546875" style="383" hidden="1"/>
    <col min="13320" max="13320" width="9.28515625" style="383" hidden="1"/>
    <col min="13321" max="13321" width="13.42578125" style="383" hidden="1"/>
    <col min="13322" max="13323" width="9.140625" style="383" hidden="1"/>
    <col min="13324" max="13324" width="12.140625" style="383" hidden="1"/>
    <col min="13325" max="13568" width="9.140625" style="383" hidden="1"/>
    <col min="13569" max="13569" width="7.85546875" style="383" hidden="1"/>
    <col min="13570" max="13570" width="32.5703125" style="383" hidden="1"/>
    <col min="13571" max="13571" width="6.7109375" style="383" hidden="1"/>
    <col min="13572" max="13572" width="8.140625" style="383" hidden="1"/>
    <col min="13573" max="13573" width="11.7109375" style="383" hidden="1"/>
    <col min="13574" max="13574" width="6.28515625" style="383" hidden="1"/>
    <col min="13575" max="13575" width="8.85546875" style="383" hidden="1"/>
    <col min="13576" max="13576" width="9.28515625" style="383" hidden="1"/>
    <col min="13577" max="13577" width="13.42578125" style="383" hidden="1"/>
    <col min="13578" max="13579" width="9.140625" style="383" hidden="1"/>
    <col min="13580" max="13580" width="12.140625" style="383" hidden="1"/>
    <col min="13581" max="13824" width="9.140625" style="383" hidden="1"/>
    <col min="13825" max="13825" width="7.85546875" style="383" hidden="1"/>
    <col min="13826" max="13826" width="32.5703125" style="383" hidden="1"/>
    <col min="13827" max="13827" width="6.7109375" style="383" hidden="1"/>
    <col min="13828" max="13828" width="8.140625" style="383" hidden="1"/>
    <col min="13829" max="13829" width="11.7109375" style="383" hidden="1"/>
    <col min="13830" max="13830" width="6.28515625" style="383" hidden="1"/>
    <col min="13831" max="13831" width="8.85546875" style="383" hidden="1"/>
    <col min="13832" max="13832" width="9.28515625" style="383" hidden="1"/>
    <col min="13833" max="13833" width="13.42578125" style="383" hidden="1"/>
    <col min="13834" max="13835" width="9.140625" style="383" hidden="1"/>
    <col min="13836" max="13836" width="12.140625" style="383" hidden="1"/>
    <col min="13837" max="14080" width="9.140625" style="383" hidden="1"/>
    <col min="14081" max="14081" width="7.85546875" style="383" hidden="1"/>
    <col min="14082" max="14082" width="32.5703125" style="383" hidden="1"/>
    <col min="14083" max="14083" width="6.7109375" style="383" hidden="1"/>
    <col min="14084" max="14084" width="8.140625" style="383" hidden="1"/>
    <col min="14085" max="14085" width="11.7109375" style="383" hidden="1"/>
    <col min="14086" max="14086" width="6.28515625" style="383" hidden="1"/>
    <col min="14087" max="14087" width="8.85546875" style="383" hidden="1"/>
    <col min="14088" max="14088" width="9.28515625" style="383" hidden="1"/>
    <col min="14089" max="14089" width="13.42578125" style="383" hidden="1"/>
    <col min="14090" max="14091" width="9.140625" style="383" hidden="1"/>
    <col min="14092" max="14092" width="12.140625" style="383" hidden="1"/>
    <col min="14093" max="14336" width="9.140625" style="383" hidden="1"/>
    <col min="14337" max="14337" width="7.85546875" style="383" hidden="1"/>
    <col min="14338" max="14338" width="32.5703125" style="383" hidden="1"/>
    <col min="14339" max="14339" width="6.7109375" style="383" hidden="1"/>
    <col min="14340" max="14340" width="8.140625" style="383" hidden="1"/>
    <col min="14341" max="14341" width="11.7109375" style="383" hidden="1"/>
    <col min="14342" max="14342" width="6.28515625" style="383" hidden="1"/>
    <col min="14343" max="14343" width="8.85546875" style="383" hidden="1"/>
    <col min="14344" max="14344" width="9.28515625" style="383" hidden="1"/>
    <col min="14345" max="14345" width="13.42578125" style="383" hidden="1"/>
    <col min="14346" max="14347" width="9.140625" style="383" hidden="1"/>
    <col min="14348" max="14348" width="12.140625" style="383" hidden="1"/>
    <col min="14349" max="14592" width="9.140625" style="383" hidden="1"/>
    <col min="14593" max="14593" width="7.85546875" style="383" hidden="1"/>
    <col min="14594" max="14594" width="32.5703125" style="383" hidden="1"/>
    <col min="14595" max="14595" width="6.7109375" style="383" hidden="1"/>
    <col min="14596" max="14596" width="8.140625" style="383" hidden="1"/>
    <col min="14597" max="14597" width="11.7109375" style="383" hidden="1"/>
    <col min="14598" max="14598" width="6.28515625" style="383" hidden="1"/>
    <col min="14599" max="14599" width="8.85546875" style="383" hidden="1"/>
    <col min="14600" max="14600" width="9.28515625" style="383" hidden="1"/>
    <col min="14601" max="14601" width="13.42578125" style="383" hidden="1"/>
    <col min="14602" max="14603" width="9.140625" style="383" hidden="1"/>
    <col min="14604" max="14604" width="12.140625" style="383" hidden="1"/>
    <col min="14605" max="14848" width="9.140625" style="383" hidden="1"/>
    <col min="14849" max="14849" width="7.85546875" style="383" hidden="1"/>
    <col min="14850" max="14850" width="32.5703125" style="383" hidden="1"/>
    <col min="14851" max="14851" width="6.7109375" style="383" hidden="1"/>
    <col min="14852" max="14852" width="8.140625" style="383" hidden="1"/>
    <col min="14853" max="14853" width="11.7109375" style="383" hidden="1"/>
    <col min="14854" max="14854" width="6.28515625" style="383" hidden="1"/>
    <col min="14855" max="14855" width="8.85546875" style="383" hidden="1"/>
    <col min="14856" max="14856" width="9.28515625" style="383" hidden="1"/>
    <col min="14857" max="14857" width="13.42578125" style="383" hidden="1"/>
    <col min="14858" max="14859" width="9.140625" style="383" hidden="1"/>
    <col min="14860" max="14860" width="12.140625" style="383" hidden="1"/>
    <col min="14861" max="15104" width="9.140625" style="383" hidden="1"/>
    <col min="15105" max="15105" width="7.85546875" style="383" hidden="1"/>
    <col min="15106" max="15106" width="32.5703125" style="383" hidden="1"/>
    <col min="15107" max="15107" width="6.7109375" style="383" hidden="1"/>
    <col min="15108" max="15108" width="8.140625" style="383" hidden="1"/>
    <col min="15109" max="15109" width="11.7109375" style="383" hidden="1"/>
    <col min="15110" max="15110" width="6.28515625" style="383" hidden="1"/>
    <col min="15111" max="15111" width="8.85546875" style="383" hidden="1"/>
    <col min="15112" max="15112" width="9.28515625" style="383" hidden="1"/>
    <col min="15113" max="15113" width="13.42578125" style="383" hidden="1"/>
    <col min="15114" max="15115" width="9.140625" style="383" hidden="1"/>
    <col min="15116" max="15116" width="12.140625" style="383" hidden="1"/>
    <col min="15117" max="15360" width="9.140625" style="383" hidden="1"/>
    <col min="15361" max="15361" width="7.85546875" style="383" hidden="1"/>
    <col min="15362" max="15362" width="32.5703125" style="383" hidden="1"/>
    <col min="15363" max="15363" width="6.7109375" style="383" hidden="1"/>
    <col min="15364" max="15364" width="8.140625" style="383" hidden="1"/>
    <col min="15365" max="15365" width="11.7109375" style="383" hidden="1"/>
    <col min="15366" max="15366" width="6.28515625" style="383" hidden="1"/>
    <col min="15367" max="15367" width="8.85546875" style="383" hidden="1"/>
    <col min="15368" max="15368" width="9.28515625" style="383" hidden="1"/>
    <col min="15369" max="15369" width="13.42578125" style="383" hidden="1"/>
    <col min="15370" max="15371" width="9.140625" style="383" hidden="1"/>
    <col min="15372" max="15372" width="12.140625" style="383" hidden="1"/>
    <col min="15373" max="15616" width="9.140625" style="383" hidden="1"/>
    <col min="15617" max="15617" width="7.85546875" style="383" hidden="1"/>
    <col min="15618" max="15618" width="32.5703125" style="383" hidden="1"/>
    <col min="15619" max="15619" width="6.7109375" style="383" hidden="1"/>
    <col min="15620" max="15620" width="8.140625" style="383" hidden="1"/>
    <col min="15621" max="15621" width="11.7109375" style="383" hidden="1"/>
    <col min="15622" max="15622" width="6.28515625" style="383" hidden="1"/>
    <col min="15623" max="15623" width="8.85546875" style="383" hidden="1"/>
    <col min="15624" max="15624" width="9.28515625" style="383" hidden="1"/>
    <col min="15625" max="15625" width="13.42578125" style="383" hidden="1"/>
    <col min="15626" max="15627" width="9.140625" style="383" hidden="1"/>
    <col min="15628" max="15628" width="12.140625" style="383" hidden="1"/>
    <col min="15629" max="15872" width="9.140625" style="383" hidden="1"/>
    <col min="15873" max="15873" width="7.85546875" style="383" hidden="1"/>
    <col min="15874" max="15874" width="32.5703125" style="383" hidden="1"/>
    <col min="15875" max="15875" width="6.7109375" style="383" hidden="1"/>
    <col min="15876" max="15876" width="8.140625" style="383" hidden="1"/>
    <col min="15877" max="15877" width="11.7109375" style="383" hidden="1"/>
    <col min="15878" max="15878" width="6.28515625" style="383" hidden="1"/>
    <col min="15879" max="15879" width="8.85546875" style="383" hidden="1"/>
    <col min="15880" max="15880" width="9.28515625" style="383" hidden="1"/>
    <col min="15881" max="15881" width="13.42578125" style="383" hidden="1"/>
    <col min="15882" max="15883" width="9.140625" style="383" hidden="1"/>
    <col min="15884" max="15884" width="12.140625" style="383" hidden="1"/>
    <col min="15885" max="16128" width="9.140625" style="383" hidden="1"/>
    <col min="16129" max="16129" width="7.85546875" style="383" hidden="1"/>
    <col min="16130" max="16130" width="32.5703125" style="383" hidden="1"/>
    <col min="16131" max="16131" width="6.7109375" style="383" hidden="1"/>
    <col min="16132" max="16132" width="8.140625" style="383" hidden="1"/>
    <col min="16133" max="16133" width="11.7109375" style="383" hidden="1"/>
    <col min="16134" max="16134" width="6.28515625" style="383" hidden="1"/>
    <col min="16135" max="16135" width="8.85546875" style="383" hidden="1"/>
    <col min="16136" max="16136" width="9.28515625" style="383" hidden="1"/>
    <col min="16137" max="16137" width="13.42578125" style="383" hidden="1"/>
    <col min="16138" max="16139" width="9.140625" style="383" hidden="1"/>
    <col min="16140" max="16140" width="12.140625" style="383" hidden="1"/>
    <col min="16141" max="16382" width="9.140625" style="383" hidden="1"/>
    <col min="16383" max="16383" width="2.28515625" style="383" customWidth="1"/>
    <col min="16384" max="16384" width="0.42578125" style="383" customWidth="1"/>
  </cols>
  <sheetData>
    <row r="1" spans="1:34" s="282" customFormat="1" x14ac:dyDescent="0.2">
      <c r="A1" s="635" t="s">
        <v>1</v>
      </c>
      <c r="B1" s="635"/>
      <c r="C1" s="839"/>
      <c r="D1" s="839"/>
      <c r="E1" s="839"/>
      <c r="F1" s="839"/>
      <c r="G1" s="839"/>
      <c r="I1" s="171"/>
      <c r="J1" s="171"/>
      <c r="K1" s="662" t="s">
        <v>1102</v>
      </c>
      <c r="M1" s="662"/>
      <c r="N1" s="171"/>
      <c r="O1" s="171"/>
      <c r="P1" s="171"/>
      <c r="Q1" s="171"/>
      <c r="R1" s="171"/>
      <c r="S1" s="171"/>
      <c r="T1" s="171"/>
      <c r="U1" s="171"/>
      <c r="V1" s="171"/>
      <c r="W1" s="171"/>
      <c r="X1" s="171"/>
      <c r="Y1" s="171"/>
      <c r="Z1" s="171"/>
      <c r="AA1" s="171"/>
      <c r="AB1" s="171"/>
      <c r="AC1" s="171"/>
      <c r="AD1" s="171"/>
      <c r="AE1" s="171"/>
      <c r="AF1" s="171"/>
      <c r="AG1" s="171"/>
      <c r="AH1" s="171" t="s">
        <v>241</v>
      </c>
    </row>
    <row r="2" spans="1:34" s="282" customFormat="1" x14ac:dyDescent="0.2">
      <c r="A2" s="635" t="s">
        <v>3</v>
      </c>
      <c r="B2" s="635"/>
      <c r="C2" s="839"/>
      <c r="D2" s="839"/>
      <c r="E2" s="839"/>
      <c r="F2" s="839"/>
      <c r="G2" s="839"/>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t="s">
        <v>241</v>
      </c>
    </row>
    <row r="3" spans="1:34" s="282" customFormat="1" x14ac:dyDescent="0.2">
      <c r="A3" s="283" t="s">
        <v>4</v>
      </c>
      <c r="B3" s="283"/>
      <c r="C3" s="884"/>
      <c r="D3" s="884"/>
      <c r="E3" s="884"/>
      <c r="F3" s="884"/>
      <c r="G3" s="884"/>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t="s">
        <v>241</v>
      </c>
    </row>
    <row r="4" spans="1:34" s="282" customFormat="1" x14ac:dyDescent="0.2">
      <c r="A4" s="283" t="s">
        <v>5</v>
      </c>
      <c r="B4" s="283"/>
      <c r="C4" s="884"/>
      <c r="D4" s="884"/>
      <c r="E4" s="884"/>
      <c r="F4" s="884"/>
      <c r="G4" s="884"/>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t="s">
        <v>241</v>
      </c>
    </row>
    <row r="5" spans="1:34" s="282" customFormat="1" x14ac:dyDescent="0.2">
      <c r="A5" s="898" t="s">
        <v>6</v>
      </c>
      <c r="B5" s="898"/>
      <c r="C5" s="900"/>
      <c r="D5" s="900"/>
      <c r="E5" s="900"/>
      <c r="F5" s="900"/>
      <c r="G5" s="900"/>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t="s">
        <v>241</v>
      </c>
    </row>
    <row r="6" spans="1:34" s="282" customFormat="1" x14ac:dyDescent="0.2">
      <c r="A6" s="898" t="s">
        <v>7</v>
      </c>
      <c r="B6" s="898"/>
      <c r="C6" s="901"/>
      <c r="D6" s="901"/>
      <c r="E6" s="901"/>
      <c r="F6" s="901"/>
      <c r="G6" s="90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t="s">
        <v>241</v>
      </c>
    </row>
    <row r="7" spans="1:34" s="282" customFormat="1" x14ac:dyDescent="0.2">
      <c r="A7" s="635" t="s">
        <v>8</v>
      </c>
      <c r="B7" s="635"/>
      <c r="C7" s="901"/>
      <c r="D7" s="901"/>
      <c r="E7" s="901"/>
      <c r="F7" s="901"/>
      <c r="G7" s="90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t="s">
        <v>241</v>
      </c>
    </row>
    <row r="8" spans="1:34" s="282" customFormat="1" x14ac:dyDescent="0.2">
      <c r="A8" s="898" t="s">
        <v>239</v>
      </c>
      <c r="B8" s="898"/>
      <c r="C8" s="901"/>
      <c r="D8" s="901"/>
      <c r="E8" s="901"/>
      <c r="F8" s="901"/>
      <c r="G8" s="90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t="s">
        <v>241</v>
      </c>
    </row>
    <row r="9" spans="1:34" s="282" customFormat="1" x14ac:dyDescent="0.2">
      <c r="A9" s="635" t="s">
        <v>9</v>
      </c>
      <c r="B9" s="635"/>
      <c r="C9" s="884"/>
      <c r="D9" s="884"/>
      <c r="E9" s="884"/>
      <c r="F9" s="884"/>
      <c r="G9" s="884"/>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t="s">
        <v>241</v>
      </c>
    </row>
    <row r="10" spans="1:34" s="282" customFormat="1" x14ac:dyDescent="0.2">
      <c r="A10" s="635" t="s">
        <v>10</v>
      </c>
      <c r="B10" s="635"/>
      <c r="C10" s="901"/>
      <c r="D10" s="901"/>
      <c r="E10" s="901"/>
      <c r="F10" s="901"/>
      <c r="G10" s="90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t="s">
        <v>241</v>
      </c>
    </row>
    <row r="11" spans="1:34" s="282" customFormat="1" ht="11.25" customHeight="1" x14ac:dyDescent="0.2">
      <c r="A11" s="898" t="s">
        <v>11</v>
      </c>
      <c r="B11" s="898"/>
      <c r="C11" s="901"/>
      <c r="D11" s="901"/>
      <c r="E11" s="901"/>
      <c r="F11" s="901"/>
      <c r="G11" s="901"/>
      <c r="H11" s="171"/>
      <c r="I11" s="171"/>
      <c r="J11" s="171"/>
      <c r="K11" s="171"/>
      <c r="L11" s="171"/>
      <c r="M11" s="171"/>
      <c r="AH11" s="282" t="s">
        <v>241</v>
      </c>
    </row>
    <row r="12" spans="1:34" s="282" customFormat="1" ht="15.75" x14ac:dyDescent="0.25">
      <c r="A12" s="899" t="str">
        <f>IF(OR(C4="",C3=""),"",IF(AND(C3&lt;C4,YEAR(C4)=YEAR(C3)),"","Унијели сте неисправне датуме!"))</f>
        <v/>
      </c>
      <c r="B12" s="899"/>
      <c r="C12" s="899"/>
      <c r="D12" s="899"/>
      <c r="E12" s="899"/>
      <c r="F12" s="899"/>
      <c r="G12" s="899"/>
      <c r="H12" s="171"/>
      <c r="I12" s="171"/>
      <c r="J12" s="171"/>
      <c r="K12" s="171"/>
      <c r="L12" s="171"/>
      <c r="M12" s="171"/>
      <c r="AH12" s="282" t="s">
        <v>241</v>
      </c>
    </row>
    <row r="13" spans="1:34" s="282" customFormat="1" ht="45.75" customHeight="1" x14ac:dyDescent="0.25">
      <c r="A13" s="836" t="s">
        <v>788</v>
      </c>
      <c r="B13" s="836"/>
      <c r="C13" s="836"/>
      <c r="D13" s="836"/>
      <c r="E13" s="836"/>
      <c r="F13" s="836"/>
      <c r="G13" s="836"/>
      <c r="H13" s="836"/>
      <c r="I13" s="836"/>
      <c r="J13" s="836"/>
      <c r="K13" s="836"/>
      <c r="L13" s="836"/>
      <c r="M13" s="836"/>
      <c r="N13" s="284"/>
      <c r="AH13" s="282" t="s">
        <v>241</v>
      </c>
    </row>
    <row r="14" spans="1:34" ht="16.5" customHeight="1" thickBot="1" x14ac:dyDescent="0.3">
      <c r="A14" s="885" t="s">
        <v>12</v>
      </c>
      <c r="B14" s="885"/>
      <c r="C14" s="885"/>
      <c r="D14" s="885"/>
      <c r="E14" s="885"/>
      <c r="F14" s="885"/>
      <c r="G14" s="885"/>
      <c r="H14" s="885"/>
      <c r="I14" s="885"/>
      <c r="J14" s="885"/>
      <c r="K14" s="885"/>
      <c r="L14" s="885"/>
      <c r="M14" s="885"/>
    </row>
    <row r="15" spans="1:34" s="384" customFormat="1" ht="6.75" customHeight="1" x14ac:dyDescent="0.25">
      <c r="A15" s="886" t="s">
        <v>13</v>
      </c>
      <c r="B15" s="889" t="s">
        <v>1165</v>
      </c>
      <c r="C15" s="876" t="s">
        <v>55</v>
      </c>
      <c r="D15" s="892"/>
      <c r="E15" s="895" t="s">
        <v>1260</v>
      </c>
      <c r="F15" s="870" t="s">
        <v>57</v>
      </c>
      <c r="G15" s="871"/>
      <c r="H15" s="871"/>
      <c r="I15" s="872"/>
      <c r="J15" s="876" t="s">
        <v>1257</v>
      </c>
      <c r="K15" s="877"/>
      <c r="L15" s="876" t="s">
        <v>1167</v>
      </c>
      <c r="M15" s="877"/>
      <c r="AH15" s="384" t="s">
        <v>241</v>
      </c>
    </row>
    <row r="16" spans="1:34" ht="23.25" customHeight="1" x14ac:dyDescent="0.25">
      <c r="A16" s="887"/>
      <c r="B16" s="890"/>
      <c r="C16" s="878"/>
      <c r="D16" s="893"/>
      <c r="E16" s="896"/>
      <c r="F16" s="873"/>
      <c r="G16" s="874"/>
      <c r="H16" s="874"/>
      <c r="I16" s="875"/>
      <c r="J16" s="878"/>
      <c r="K16" s="879"/>
      <c r="L16" s="878"/>
      <c r="M16" s="879"/>
      <c r="AH16" s="383" t="s">
        <v>241</v>
      </c>
    </row>
    <row r="17" spans="1:34" ht="53.25" customHeight="1" x14ac:dyDescent="0.25">
      <c r="A17" s="887"/>
      <c r="B17" s="890"/>
      <c r="C17" s="880"/>
      <c r="D17" s="894"/>
      <c r="E17" s="897"/>
      <c r="F17" s="882" t="s">
        <v>187</v>
      </c>
      <c r="G17" s="883"/>
      <c r="H17" s="551" t="s">
        <v>66</v>
      </c>
      <c r="I17" s="551" t="s">
        <v>188</v>
      </c>
      <c r="J17" s="880"/>
      <c r="K17" s="881"/>
      <c r="L17" s="880"/>
      <c r="M17" s="881"/>
      <c r="AH17" s="384" t="s">
        <v>241</v>
      </c>
    </row>
    <row r="18" spans="1:34" ht="15.75" thickBot="1" x14ac:dyDescent="0.3">
      <c r="A18" s="888"/>
      <c r="B18" s="891"/>
      <c r="C18" s="552" t="s">
        <v>67</v>
      </c>
      <c r="D18" s="552" t="s">
        <v>68</v>
      </c>
      <c r="E18" s="552" t="s">
        <v>67</v>
      </c>
      <c r="F18" s="552" t="s">
        <v>67</v>
      </c>
      <c r="G18" s="552" t="s">
        <v>68</v>
      </c>
      <c r="H18" s="552" t="s">
        <v>69</v>
      </c>
      <c r="I18" s="552" t="s">
        <v>69</v>
      </c>
      <c r="J18" s="552" t="s">
        <v>69</v>
      </c>
      <c r="K18" s="552" t="s">
        <v>68</v>
      </c>
      <c r="L18" s="552" t="s">
        <v>69</v>
      </c>
      <c r="M18" s="552" t="s">
        <v>68</v>
      </c>
      <c r="AH18" s="383" t="s">
        <v>241</v>
      </c>
    </row>
    <row r="19" spans="1:34" ht="23.25" thickBot="1" x14ac:dyDescent="0.3">
      <c r="A19" s="57">
        <v>1</v>
      </c>
      <c r="B19" s="385">
        <v>2</v>
      </c>
      <c r="C19" s="56">
        <v>3</v>
      </c>
      <c r="D19" s="56">
        <v>4</v>
      </c>
      <c r="E19" s="56">
        <v>5</v>
      </c>
      <c r="F19" s="56">
        <v>6</v>
      </c>
      <c r="G19" s="56">
        <v>7</v>
      </c>
      <c r="H19" s="56">
        <v>8</v>
      </c>
      <c r="I19" s="56" t="s">
        <v>189</v>
      </c>
      <c r="J19" s="56" t="s">
        <v>728</v>
      </c>
      <c r="K19" s="56">
        <v>11</v>
      </c>
      <c r="L19" s="56">
        <v>12</v>
      </c>
      <c r="M19" s="56">
        <v>13</v>
      </c>
      <c r="AH19" s="383" t="s">
        <v>241</v>
      </c>
    </row>
    <row r="20" spans="1:34" x14ac:dyDescent="0.25">
      <c r="A20" s="386" t="s">
        <v>161</v>
      </c>
      <c r="B20" s="387" t="s">
        <v>162</v>
      </c>
      <c r="C20" s="388"/>
      <c r="D20" s="388"/>
      <c r="E20" s="388"/>
      <c r="F20" s="388"/>
      <c r="G20" s="388"/>
      <c r="H20" s="388"/>
      <c r="I20" s="388"/>
      <c r="J20" s="388"/>
      <c r="K20" s="388"/>
      <c r="L20" s="388"/>
      <c r="M20" s="388"/>
    </row>
    <row r="21" spans="1:34" x14ac:dyDescent="0.25">
      <c r="A21" s="389" t="s">
        <v>163</v>
      </c>
      <c r="B21" s="390" t="s">
        <v>164</v>
      </c>
      <c r="C21" s="388"/>
      <c r="D21" s="388"/>
      <c r="E21" s="388"/>
      <c r="F21" s="388"/>
      <c r="G21" s="388"/>
      <c r="H21" s="388"/>
      <c r="I21" s="391"/>
      <c r="J21" s="388"/>
      <c r="K21" s="388"/>
      <c r="L21" s="388"/>
      <c r="M21" s="388"/>
    </row>
    <row r="22" spans="1:34" x14ac:dyDescent="0.25">
      <c r="A22" s="389" t="s">
        <v>165</v>
      </c>
      <c r="B22" s="390" t="s">
        <v>166</v>
      </c>
      <c r="C22" s="388"/>
      <c r="D22" s="388"/>
      <c r="E22" s="388"/>
      <c r="F22" s="388"/>
      <c r="G22" s="388"/>
      <c r="H22" s="388"/>
      <c r="I22" s="391"/>
      <c r="J22" s="388"/>
      <c r="K22" s="388"/>
      <c r="L22" s="388"/>
      <c r="M22" s="388"/>
    </row>
    <row r="23" spans="1:34" x14ac:dyDescent="0.25">
      <c r="A23" s="389" t="s">
        <v>167</v>
      </c>
      <c r="B23" s="390" t="s">
        <v>168</v>
      </c>
      <c r="C23" s="388"/>
      <c r="D23" s="388"/>
      <c r="E23" s="388"/>
      <c r="F23" s="388"/>
      <c r="G23" s="388"/>
      <c r="H23" s="388"/>
      <c r="I23" s="391"/>
      <c r="J23" s="388"/>
      <c r="K23" s="388"/>
      <c r="L23" s="388"/>
      <c r="M23" s="388"/>
    </row>
    <row r="24" spans="1:34" x14ac:dyDescent="0.25">
      <c r="A24" s="389" t="s">
        <v>169</v>
      </c>
      <c r="B24" s="390" t="s">
        <v>170</v>
      </c>
      <c r="C24" s="388"/>
      <c r="D24" s="388"/>
      <c r="E24" s="388"/>
      <c r="F24" s="388"/>
      <c r="G24" s="388"/>
      <c r="H24" s="388"/>
      <c r="I24" s="391"/>
      <c r="J24" s="388"/>
      <c r="K24" s="388"/>
      <c r="L24" s="388"/>
      <c r="M24" s="388"/>
    </row>
    <row r="25" spans="1:34" x14ac:dyDescent="0.25">
      <c r="A25" s="389" t="s">
        <v>171</v>
      </c>
      <c r="B25" s="390" t="s">
        <v>172</v>
      </c>
      <c r="C25" s="388"/>
      <c r="D25" s="388"/>
      <c r="E25" s="388"/>
      <c r="F25" s="388"/>
      <c r="G25" s="388"/>
      <c r="H25" s="388"/>
      <c r="I25" s="391"/>
      <c r="J25" s="388"/>
      <c r="K25" s="388"/>
      <c r="L25" s="388"/>
      <c r="M25" s="388"/>
    </row>
    <row r="26" spans="1:34" x14ac:dyDescent="0.25">
      <c r="A26" s="389" t="s">
        <v>173</v>
      </c>
      <c r="B26" s="390" t="s">
        <v>174</v>
      </c>
      <c r="C26" s="388"/>
      <c r="D26" s="388"/>
      <c r="E26" s="388"/>
      <c r="F26" s="388"/>
      <c r="G26" s="388"/>
      <c r="H26" s="388"/>
      <c r="I26" s="391"/>
      <c r="J26" s="388"/>
      <c r="K26" s="388"/>
      <c r="L26" s="388"/>
      <c r="M26" s="388"/>
    </row>
    <row r="27" spans="1:34" ht="15" customHeight="1" x14ac:dyDescent="0.25">
      <c r="A27" s="389" t="s">
        <v>175</v>
      </c>
      <c r="B27" s="390" t="s">
        <v>787</v>
      </c>
      <c r="C27" s="388"/>
      <c r="D27" s="388"/>
      <c r="E27" s="388"/>
      <c r="F27" s="388"/>
      <c r="G27" s="388"/>
      <c r="H27" s="388"/>
      <c r="I27" s="391"/>
      <c r="J27" s="388"/>
      <c r="K27" s="388"/>
      <c r="L27" s="388"/>
      <c r="M27" s="388"/>
    </row>
    <row r="28" spans="1:34" x14ac:dyDescent="0.25">
      <c r="A28" s="389" t="s">
        <v>176</v>
      </c>
      <c r="B28" s="390" t="s">
        <v>177</v>
      </c>
      <c r="C28" s="388"/>
      <c r="D28" s="388"/>
      <c r="E28" s="388"/>
      <c r="F28" s="388"/>
      <c r="G28" s="388"/>
      <c r="H28" s="388"/>
      <c r="I28" s="391"/>
      <c r="J28" s="388"/>
      <c r="K28" s="388"/>
      <c r="L28" s="388"/>
      <c r="M28" s="388"/>
    </row>
    <row r="29" spans="1:34" x14ac:dyDescent="0.25">
      <c r="A29" s="389" t="s">
        <v>178</v>
      </c>
      <c r="B29" s="390" t="s">
        <v>179</v>
      </c>
      <c r="C29" s="388"/>
      <c r="D29" s="388"/>
      <c r="E29" s="388"/>
      <c r="F29" s="388"/>
      <c r="G29" s="388"/>
      <c r="H29" s="388"/>
      <c r="I29" s="391"/>
      <c r="J29" s="388"/>
      <c r="K29" s="388"/>
      <c r="L29" s="388"/>
      <c r="M29" s="388"/>
    </row>
    <row r="30" spans="1:34" x14ac:dyDescent="0.25">
      <c r="A30" s="389" t="s">
        <v>180</v>
      </c>
      <c r="B30" s="392" t="s">
        <v>1164</v>
      </c>
      <c r="C30" s="388"/>
      <c r="D30" s="388"/>
      <c r="E30" s="388"/>
      <c r="F30" s="388"/>
      <c r="G30" s="388"/>
      <c r="H30" s="388"/>
      <c r="I30" s="391"/>
      <c r="J30" s="388"/>
      <c r="K30" s="388"/>
      <c r="L30" s="388"/>
      <c r="M30" s="388"/>
    </row>
    <row r="31" spans="1:34" x14ac:dyDescent="0.25">
      <c r="A31" s="389" t="s">
        <v>181</v>
      </c>
      <c r="B31" s="390" t="s">
        <v>182</v>
      </c>
      <c r="C31" s="388"/>
      <c r="D31" s="388"/>
      <c r="E31" s="388"/>
      <c r="F31" s="388"/>
      <c r="G31" s="388"/>
      <c r="H31" s="388"/>
      <c r="I31" s="391"/>
      <c r="J31" s="388"/>
      <c r="K31" s="388"/>
      <c r="L31" s="388"/>
      <c r="M31" s="388"/>
    </row>
    <row r="32" spans="1:34" ht="15.75" thickBot="1" x14ac:dyDescent="0.3">
      <c r="A32" s="393"/>
      <c r="B32" s="394" t="s">
        <v>54</v>
      </c>
      <c r="C32" s="395">
        <f t="shared" ref="C32:I32" si="0">SUM(C20:C31)</f>
        <v>0</v>
      </c>
      <c r="D32" s="395">
        <f t="shared" si="0"/>
        <v>0</v>
      </c>
      <c r="E32" s="395">
        <f t="shared" si="0"/>
        <v>0</v>
      </c>
      <c r="F32" s="395">
        <f t="shared" si="0"/>
        <v>0</v>
      </c>
      <c r="G32" s="395">
        <f t="shared" si="0"/>
        <v>0</v>
      </c>
      <c r="H32" s="395">
        <f t="shared" si="0"/>
        <v>0</v>
      </c>
      <c r="I32" s="395">
        <f t="shared" si="0"/>
        <v>0</v>
      </c>
      <c r="J32" s="395">
        <f t="shared" ref="J32" si="1">IF(C32+E32-I32&lt;0,"Грешка",C32+E32-I32)</f>
        <v>0</v>
      </c>
      <c r="K32" s="395">
        <f>SUM(K20:K31)</f>
        <v>0</v>
      </c>
      <c r="L32" s="395">
        <f>SUM(L20:L31)</f>
        <v>0</v>
      </c>
      <c r="M32" s="395">
        <f>SUM(M20:M31)</f>
        <v>0</v>
      </c>
    </row>
    <row r="33" spans="1:13" x14ac:dyDescent="0.25">
      <c r="A33" s="286"/>
      <c r="B33" s="286"/>
      <c r="C33" s="286"/>
      <c r="D33" s="286"/>
      <c r="E33" s="286"/>
      <c r="F33" s="286"/>
      <c r="G33" s="286"/>
      <c r="H33" s="286"/>
      <c r="I33" s="286"/>
      <c r="J33" s="286"/>
      <c r="K33" s="285"/>
      <c r="L33" s="286"/>
      <c r="M33" s="286"/>
    </row>
    <row r="34" spans="1:13" x14ac:dyDescent="0.25">
      <c r="K34" s="285"/>
    </row>
    <row r="35" spans="1:13" x14ac:dyDescent="0.25">
      <c r="K35" s="285"/>
    </row>
    <row r="36" spans="1:13" x14ac:dyDescent="0.25">
      <c r="B36" s="286"/>
      <c r="E36" s="286"/>
      <c r="J36" s="286"/>
      <c r="K36" s="285"/>
    </row>
    <row r="37" spans="1:13" x14ac:dyDescent="0.25">
      <c r="K37" s="285"/>
    </row>
    <row r="38" spans="1:13" x14ac:dyDescent="0.25">
      <c r="K38" s="285"/>
    </row>
    <row r="39" spans="1:13" x14ac:dyDescent="0.25">
      <c r="K39" s="285"/>
    </row>
    <row r="40" spans="1:13" x14ac:dyDescent="0.25"/>
    <row r="41" spans="1:13" x14ac:dyDescent="0.25"/>
    <row r="42" spans="1:13" x14ac:dyDescent="0.25"/>
    <row r="43" spans="1:13" x14ac:dyDescent="0.25"/>
    <row r="44" spans="1:13" x14ac:dyDescent="0.25"/>
    <row r="45" spans="1:13" x14ac:dyDescent="0.25"/>
    <row r="46" spans="1:13" x14ac:dyDescent="0.25"/>
    <row r="47" spans="1:13" x14ac:dyDescent="0.25"/>
    <row r="48" spans="1:13"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sheetData>
  <mergeCells count="26">
    <mergeCell ref="A8:B8"/>
    <mergeCell ref="A11:B11"/>
    <mergeCell ref="A12:G12"/>
    <mergeCell ref="C5:G5"/>
    <mergeCell ref="C6:G6"/>
    <mergeCell ref="C7:G7"/>
    <mergeCell ref="C8:G8"/>
    <mergeCell ref="C9:G9"/>
    <mergeCell ref="C10:G10"/>
    <mergeCell ref="C11:G11"/>
    <mergeCell ref="F15:I16"/>
    <mergeCell ref="J15:K17"/>
    <mergeCell ref="L15:M17"/>
    <mergeCell ref="F17:G17"/>
    <mergeCell ref="C1:G1"/>
    <mergeCell ref="C2:G2"/>
    <mergeCell ref="C3:G3"/>
    <mergeCell ref="C4:G4"/>
    <mergeCell ref="A13:M13"/>
    <mergeCell ref="A14:M14"/>
    <mergeCell ref="A15:A18"/>
    <mergeCell ref="B15:B18"/>
    <mergeCell ref="C15:D17"/>
    <mergeCell ref="E15:E17"/>
    <mergeCell ref="A5:B5"/>
    <mergeCell ref="A6:B6"/>
  </mergeCells>
  <dataValidations count="4">
    <dataValidation type="date" operator="greaterThan" allowBlank="1" showInputMessage="1" showErrorMessage="1" sqref="C9:G9 C3:G4" xr:uid="{00000000-0002-0000-0C00-000000000000}">
      <formula1>32874</formula1>
    </dataValidation>
    <dataValidation type="whole" operator="greaterThanOrEqual" allowBlank="1" showInputMessage="1" showErrorMessage="1" sqref="C5:G5 C20:C31 E20:F31 H20:I31" xr:uid="{00000000-0002-0000-0C00-000001000000}">
      <formula1>0</formula1>
    </dataValidation>
    <dataValidation type="decimal" operator="greaterThanOrEqual" allowBlank="1" showInputMessage="1" showErrorMessage="1" sqref="G20:G31 D20:D31 K20:K31 M20:M31" xr:uid="{00000000-0002-0000-0C00-000002000000}">
      <formula1>0</formula1>
    </dataValidation>
    <dataValidation type="decimal" operator="greaterThan" allowBlank="1" showInputMessage="1" showErrorMessage="1" sqref="J20:J32 L20:L32" xr:uid="{00000000-0002-0000-0C00-000003000000}">
      <formula1>-1000000000003</formula1>
    </dataValidation>
  </dataValidations>
  <pageMargins left="0.70866141732283472" right="0.70866141732283472" top="0.74803149606299213" bottom="0.74803149606299213" header="0.31496062992125984" footer="0.31496062992125984"/>
  <pageSetup paperSize="9" scale="6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FF0000"/>
    <pageSetUpPr fitToPage="1"/>
  </sheetPr>
  <dimension ref="A1:N48"/>
  <sheetViews>
    <sheetView showGridLines="0" showZeros="0" topLeftCell="A31" zoomScaleNormal="100" workbookViewId="0">
      <selection activeCell="F50" sqref="F50"/>
    </sheetView>
  </sheetViews>
  <sheetFormatPr defaultRowHeight="15" x14ac:dyDescent="0.25"/>
  <cols>
    <col min="1" max="1" width="8.7109375" style="171" customWidth="1"/>
    <col min="2" max="2" width="32.42578125" style="171" customWidth="1"/>
    <col min="3" max="3" width="8" style="171" customWidth="1"/>
    <col min="4" max="4" width="9.85546875" style="171" customWidth="1"/>
    <col min="5" max="5" width="7.140625" style="171" customWidth="1"/>
    <col min="6" max="6" width="10" style="171" customWidth="1"/>
    <col min="7" max="7" width="8" style="171" customWidth="1"/>
    <col min="8" max="8" width="10.7109375" style="171" customWidth="1"/>
    <col min="9" max="9" width="12" style="171" customWidth="1"/>
    <col min="10" max="10" width="9" style="171" customWidth="1"/>
    <col min="11" max="11" width="8.28515625" style="171" customWidth="1"/>
    <col min="12" max="12" width="10.7109375" style="171" customWidth="1"/>
    <col min="13" max="14" width="12" style="171" customWidth="1"/>
    <col min="15" max="16384" width="9.140625" style="171"/>
  </cols>
  <sheetData>
    <row r="1" spans="1:14" x14ac:dyDescent="0.25">
      <c r="A1" s="167"/>
      <c r="B1" s="168"/>
      <c r="C1" s="59"/>
      <c r="D1" s="169"/>
      <c r="E1" s="170"/>
      <c r="F1" s="170"/>
      <c r="G1" s="170"/>
      <c r="H1" s="170"/>
      <c r="I1" s="170"/>
      <c r="J1" s="170"/>
      <c r="K1" s="170"/>
      <c r="L1" s="169"/>
      <c r="M1" s="257" t="s">
        <v>0</v>
      </c>
      <c r="N1" s="213" t="s">
        <v>718</v>
      </c>
    </row>
    <row r="2" spans="1:14" x14ac:dyDescent="0.2">
      <c r="A2" s="794" t="s">
        <v>1</v>
      </c>
      <c r="B2" s="794"/>
      <c r="C2" s="636" t="s">
        <v>2</v>
      </c>
      <c r="D2" s="636"/>
      <c r="E2" s="636"/>
      <c r="F2" s="636"/>
      <c r="G2" s="636"/>
      <c r="H2" s="174"/>
      <c r="I2" s="174"/>
      <c r="J2" s="174"/>
      <c r="K2" s="174"/>
      <c r="L2" s="174"/>
      <c r="M2" s="174"/>
      <c r="N2" s="174"/>
    </row>
    <row r="3" spans="1:14" x14ac:dyDescent="0.2">
      <c r="A3" s="794" t="s">
        <v>3</v>
      </c>
      <c r="B3" s="794"/>
      <c r="C3" s="796" t="s">
        <v>2</v>
      </c>
      <c r="D3" s="796"/>
      <c r="E3" s="796"/>
      <c r="F3" s="796"/>
      <c r="G3" s="796"/>
      <c r="H3" s="174"/>
      <c r="I3" s="174"/>
      <c r="J3" s="174"/>
      <c r="K3" s="174"/>
      <c r="L3" s="174"/>
      <c r="M3" s="174"/>
      <c r="N3" s="174"/>
    </row>
    <row r="4" spans="1:14" x14ac:dyDescent="0.2">
      <c r="A4" s="794" t="s">
        <v>129</v>
      </c>
      <c r="B4" s="794"/>
      <c r="C4" s="807"/>
      <c r="D4" s="807"/>
      <c r="E4" s="807"/>
      <c r="F4" s="807"/>
      <c r="G4" s="807"/>
      <c r="H4" s="174"/>
      <c r="I4" s="174"/>
      <c r="J4" s="174"/>
      <c r="K4" s="174"/>
      <c r="L4" s="174"/>
      <c r="M4" s="174"/>
      <c r="N4" s="174"/>
    </row>
    <row r="5" spans="1:14" x14ac:dyDescent="0.2">
      <c r="A5" s="794" t="s">
        <v>6</v>
      </c>
      <c r="B5" s="794"/>
      <c r="C5" s="795"/>
      <c r="D5" s="795"/>
      <c r="E5" s="795"/>
      <c r="F5" s="795"/>
      <c r="G5" s="795"/>
      <c r="H5" s="174"/>
      <c r="I5" s="174"/>
      <c r="J5" s="174"/>
      <c r="K5" s="174"/>
      <c r="L5" s="174"/>
      <c r="M5" s="174"/>
      <c r="N5" s="174"/>
    </row>
    <row r="6" spans="1:14" x14ac:dyDescent="0.2">
      <c r="A6" s="794" t="s">
        <v>7</v>
      </c>
      <c r="B6" s="794"/>
      <c r="C6" s="796" t="s">
        <v>2</v>
      </c>
      <c r="D6" s="796"/>
      <c r="E6" s="796"/>
      <c r="F6" s="796"/>
      <c r="G6" s="796"/>
      <c r="H6" s="174"/>
      <c r="I6" s="174"/>
      <c r="J6" s="174"/>
      <c r="K6" s="174"/>
      <c r="L6" s="174"/>
      <c r="M6" s="174"/>
      <c r="N6" s="174"/>
    </row>
    <row r="7" spans="1:14" x14ac:dyDescent="0.2">
      <c r="A7" s="794" t="s">
        <v>8</v>
      </c>
      <c r="B7" s="794"/>
      <c r="C7" s="796" t="s">
        <v>2</v>
      </c>
      <c r="D7" s="796"/>
      <c r="E7" s="796"/>
      <c r="F7" s="796"/>
      <c r="G7" s="796"/>
      <c r="H7" s="174"/>
      <c r="I7" s="174"/>
      <c r="J7" s="174"/>
      <c r="K7" s="174"/>
      <c r="L7" s="174"/>
      <c r="M7" s="174"/>
      <c r="N7" s="174"/>
    </row>
    <row r="8" spans="1:14" x14ac:dyDescent="0.2">
      <c r="A8" s="794" t="s">
        <v>239</v>
      </c>
      <c r="B8" s="794"/>
      <c r="C8" s="796" t="s">
        <v>2</v>
      </c>
      <c r="D8" s="796"/>
      <c r="E8" s="796"/>
      <c r="F8" s="796"/>
      <c r="G8" s="796"/>
      <c r="H8" s="174"/>
      <c r="I8" s="174"/>
      <c r="J8" s="174"/>
      <c r="K8" s="174"/>
      <c r="L8" s="174"/>
      <c r="M8" s="174"/>
      <c r="N8" s="174"/>
    </row>
    <row r="9" spans="1:14" x14ac:dyDescent="0.2">
      <c r="A9" s="794" t="s">
        <v>9</v>
      </c>
      <c r="B9" s="794"/>
      <c r="C9" s="807"/>
      <c r="D9" s="807"/>
      <c r="E9" s="807"/>
      <c r="F9" s="807"/>
      <c r="G9" s="807"/>
      <c r="H9" s="174"/>
      <c r="I9" s="174"/>
      <c r="J9" s="174"/>
      <c r="K9" s="174"/>
      <c r="L9" s="174"/>
      <c r="M9" s="174"/>
      <c r="N9" s="174"/>
    </row>
    <row r="10" spans="1:14" x14ac:dyDescent="0.2">
      <c r="A10" s="637" t="s">
        <v>10</v>
      </c>
      <c r="B10" s="637"/>
      <c r="C10" s="638" t="s">
        <v>2</v>
      </c>
      <c r="D10" s="639"/>
      <c r="E10" s="639"/>
      <c r="F10" s="639"/>
      <c r="G10" s="639"/>
      <c r="H10" s="174"/>
      <c r="I10" s="174"/>
      <c r="J10" s="174"/>
      <c r="K10" s="174"/>
      <c r="L10" s="174"/>
      <c r="M10" s="174"/>
      <c r="N10" s="174"/>
    </row>
    <row r="11" spans="1:14" x14ac:dyDescent="0.2">
      <c r="A11" s="794" t="s">
        <v>11</v>
      </c>
      <c r="B11" s="794"/>
      <c r="C11" s="796" t="s">
        <v>2</v>
      </c>
      <c r="D11" s="796"/>
      <c r="E11" s="796"/>
      <c r="F11" s="796"/>
      <c r="G11" s="796"/>
      <c r="H11" s="174"/>
      <c r="I11" s="174"/>
      <c r="J11" s="174"/>
      <c r="K11" s="174"/>
      <c r="L11" s="174"/>
      <c r="M11" s="174"/>
      <c r="N11" s="174"/>
    </row>
    <row r="12" spans="1:14" x14ac:dyDescent="0.25">
      <c r="A12" s="175"/>
      <c r="B12" s="175"/>
      <c r="C12" s="176"/>
      <c r="D12" s="176"/>
      <c r="E12" s="176"/>
      <c r="F12" s="176"/>
      <c r="G12" s="176"/>
      <c r="H12" s="174"/>
      <c r="I12" s="174"/>
      <c r="J12" s="174"/>
      <c r="K12" s="174"/>
      <c r="L12" s="174"/>
      <c r="M12" s="174"/>
      <c r="N12" s="174"/>
    </row>
    <row r="13" spans="1:14" ht="18.75" x14ac:dyDescent="0.25">
      <c r="A13" s="756" t="s">
        <v>130</v>
      </c>
      <c r="B13" s="809"/>
      <c r="C13" s="809"/>
      <c r="D13" s="809"/>
      <c r="E13" s="809"/>
      <c r="F13" s="809"/>
      <c r="G13" s="809"/>
      <c r="H13" s="809"/>
      <c r="I13" s="809"/>
      <c r="J13" s="809"/>
      <c r="K13" s="809"/>
      <c r="L13" s="809"/>
      <c r="M13" s="809"/>
      <c r="N13" s="809"/>
    </row>
    <row r="14" spans="1:14" ht="15.75" thickBot="1" x14ac:dyDescent="0.3">
      <c r="A14" s="167"/>
      <c r="B14" s="177"/>
      <c r="C14" s="178"/>
      <c r="D14" s="178"/>
      <c r="E14" s="179"/>
      <c r="F14" s="179"/>
      <c r="G14" s="179"/>
      <c r="H14" s="179"/>
      <c r="I14" s="179"/>
      <c r="J14" s="179"/>
      <c r="K14" s="179"/>
      <c r="L14" s="179"/>
      <c r="M14" s="170"/>
      <c r="N14" s="258" t="s">
        <v>12</v>
      </c>
    </row>
    <row r="15" spans="1:14" x14ac:dyDescent="0.25">
      <c r="A15" s="902" t="s">
        <v>13</v>
      </c>
      <c r="B15" s="895" t="s">
        <v>14</v>
      </c>
      <c r="C15" s="876" t="s">
        <v>1261</v>
      </c>
      <c r="D15" s="905"/>
      <c r="E15" s="905"/>
      <c r="F15" s="905"/>
      <c r="G15" s="905"/>
      <c r="H15" s="892"/>
      <c r="I15" s="907" t="s">
        <v>131</v>
      </c>
      <c r="J15" s="907" t="s">
        <v>132</v>
      </c>
      <c r="K15" s="907" t="s">
        <v>133</v>
      </c>
      <c r="L15" s="907" t="s">
        <v>134</v>
      </c>
      <c r="M15" s="895" t="s">
        <v>1262</v>
      </c>
      <c r="N15" s="910" t="s">
        <v>1263</v>
      </c>
    </row>
    <row r="16" spans="1:14" x14ac:dyDescent="0.25">
      <c r="A16" s="903"/>
      <c r="B16" s="896"/>
      <c r="C16" s="878"/>
      <c r="D16" s="906"/>
      <c r="E16" s="906"/>
      <c r="F16" s="906"/>
      <c r="G16" s="906"/>
      <c r="H16" s="893"/>
      <c r="I16" s="908"/>
      <c r="J16" s="908"/>
      <c r="K16" s="908"/>
      <c r="L16" s="908"/>
      <c r="M16" s="896"/>
      <c r="N16" s="911"/>
    </row>
    <row r="17" spans="1:14" x14ac:dyDescent="0.25">
      <c r="A17" s="903"/>
      <c r="B17" s="896"/>
      <c r="C17" s="908" t="s">
        <v>135</v>
      </c>
      <c r="D17" s="908"/>
      <c r="E17" s="882" t="s">
        <v>136</v>
      </c>
      <c r="F17" s="912"/>
      <c r="G17" s="908" t="s">
        <v>137</v>
      </c>
      <c r="H17" s="908"/>
      <c r="I17" s="908"/>
      <c r="J17" s="908"/>
      <c r="K17" s="908"/>
      <c r="L17" s="908"/>
      <c r="M17" s="896"/>
      <c r="N17" s="911"/>
    </row>
    <row r="18" spans="1:14" ht="15.75" thickBot="1" x14ac:dyDescent="0.3">
      <c r="A18" s="904"/>
      <c r="B18" s="896"/>
      <c r="C18" s="640" t="s">
        <v>69</v>
      </c>
      <c r="D18" s="640" t="s">
        <v>68</v>
      </c>
      <c r="E18" s="640" t="s">
        <v>69</v>
      </c>
      <c r="F18" s="640" t="s">
        <v>68</v>
      </c>
      <c r="G18" s="640" t="s">
        <v>69</v>
      </c>
      <c r="H18" s="640" t="s">
        <v>68</v>
      </c>
      <c r="I18" s="909"/>
      <c r="J18" s="909"/>
      <c r="K18" s="909"/>
      <c r="L18" s="909"/>
      <c r="M18" s="896"/>
      <c r="N18" s="911"/>
    </row>
    <row r="19" spans="1:14" ht="15.75" thickBot="1" x14ac:dyDescent="0.3">
      <c r="A19" s="57">
        <v>1</v>
      </c>
      <c r="B19" s="56">
        <v>2</v>
      </c>
      <c r="C19" s="56">
        <v>3</v>
      </c>
      <c r="D19" s="56">
        <v>4</v>
      </c>
      <c r="E19" s="56">
        <v>5</v>
      </c>
      <c r="F19" s="56">
        <v>6</v>
      </c>
      <c r="G19" s="56" t="s">
        <v>138</v>
      </c>
      <c r="H19" s="56" t="s">
        <v>139</v>
      </c>
      <c r="I19" s="56">
        <v>9</v>
      </c>
      <c r="J19" s="56" t="s">
        <v>140</v>
      </c>
      <c r="K19" s="56">
        <v>11</v>
      </c>
      <c r="L19" s="56" t="s">
        <v>141</v>
      </c>
      <c r="M19" s="56">
        <v>13</v>
      </c>
      <c r="N19" s="58" t="s">
        <v>142</v>
      </c>
    </row>
    <row r="20" spans="1:14" x14ac:dyDescent="0.25">
      <c r="A20" s="181" t="s">
        <v>18</v>
      </c>
      <c r="B20" s="182" t="s">
        <v>19</v>
      </c>
      <c r="C20" s="183"/>
      <c r="D20" s="183"/>
      <c r="E20" s="183"/>
      <c r="F20" s="183"/>
      <c r="G20" s="184">
        <f>C20+E20</f>
        <v>0</v>
      </c>
      <c r="H20" s="184">
        <f>D20+F20</f>
        <v>0</v>
      </c>
      <c r="I20" s="183"/>
      <c r="J20" s="184">
        <f>H20+I20</f>
        <v>0</v>
      </c>
      <c r="K20" s="183"/>
      <c r="L20" s="184">
        <f t="shared" ref="L20:L37" si="0">J20+K20</f>
        <v>0</v>
      </c>
      <c r="M20" s="183"/>
      <c r="N20" s="184">
        <f t="shared" ref="N20:N37" si="1">L20-M20</f>
        <v>0</v>
      </c>
    </row>
    <row r="21" spans="1:14" x14ac:dyDescent="0.25">
      <c r="A21" s="185" t="s">
        <v>20</v>
      </c>
      <c r="B21" s="166" t="s">
        <v>21</v>
      </c>
      <c r="C21" s="186"/>
      <c r="D21" s="186"/>
      <c r="E21" s="186"/>
      <c r="F21" s="186"/>
      <c r="G21" s="187">
        <f t="shared" ref="G21:H37" si="2">C21+E21</f>
        <v>0</v>
      </c>
      <c r="H21" s="187">
        <f t="shared" si="2"/>
        <v>0</v>
      </c>
      <c r="I21" s="186"/>
      <c r="J21" s="187">
        <f t="shared" ref="J21:J46" si="3">H21+I21</f>
        <v>0</v>
      </c>
      <c r="K21" s="186"/>
      <c r="L21" s="187">
        <f t="shared" si="0"/>
        <v>0</v>
      </c>
      <c r="M21" s="186"/>
      <c r="N21" s="187">
        <f t="shared" si="1"/>
        <v>0</v>
      </c>
    </row>
    <row r="22" spans="1:14" ht="22.5" x14ac:dyDescent="0.25">
      <c r="A22" s="185" t="s">
        <v>22</v>
      </c>
      <c r="B22" s="329" t="s">
        <v>1171</v>
      </c>
      <c r="C22" s="186"/>
      <c r="D22" s="186"/>
      <c r="E22" s="186"/>
      <c r="F22" s="186"/>
      <c r="G22" s="187">
        <f t="shared" si="2"/>
        <v>0</v>
      </c>
      <c r="H22" s="187">
        <f t="shared" si="2"/>
        <v>0</v>
      </c>
      <c r="I22" s="186"/>
      <c r="J22" s="187">
        <f t="shared" si="3"/>
        <v>0</v>
      </c>
      <c r="K22" s="186"/>
      <c r="L22" s="187">
        <f t="shared" si="0"/>
        <v>0</v>
      </c>
      <c r="M22" s="186"/>
      <c r="N22" s="187">
        <f t="shared" si="1"/>
        <v>0</v>
      </c>
    </row>
    <row r="23" spans="1:14" x14ac:dyDescent="0.25">
      <c r="A23" s="185" t="s">
        <v>23</v>
      </c>
      <c r="B23" s="166" t="s">
        <v>24</v>
      </c>
      <c r="C23" s="186"/>
      <c r="D23" s="186"/>
      <c r="E23" s="186"/>
      <c r="F23" s="186"/>
      <c r="G23" s="187">
        <f t="shared" si="2"/>
        <v>0</v>
      </c>
      <c r="H23" s="187">
        <f t="shared" si="2"/>
        <v>0</v>
      </c>
      <c r="I23" s="186"/>
      <c r="J23" s="187">
        <f t="shared" si="3"/>
        <v>0</v>
      </c>
      <c r="K23" s="186"/>
      <c r="L23" s="187">
        <f t="shared" si="0"/>
        <v>0</v>
      </c>
      <c r="M23" s="186"/>
      <c r="N23" s="187">
        <f t="shared" si="1"/>
        <v>0</v>
      </c>
    </row>
    <row r="24" spans="1:14" x14ac:dyDescent="0.25">
      <c r="A24" s="185" t="s">
        <v>25</v>
      </c>
      <c r="B24" s="166" t="s">
        <v>26</v>
      </c>
      <c r="C24" s="186"/>
      <c r="D24" s="186"/>
      <c r="E24" s="186"/>
      <c r="F24" s="186"/>
      <c r="G24" s="187">
        <f t="shared" si="2"/>
        <v>0</v>
      </c>
      <c r="H24" s="187">
        <f t="shared" si="2"/>
        <v>0</v>
      </c>
      <c r="I24" s="186"/>
      <c r="J24" s="187">
        <f t="shared" si="3"/>
        <v>0</v>
      </c>
      <c r="K24" s="186"/>
      <c r="L24" s="187">
        <f t="shared" si="0"/>
        <v>0</v>
      </c>
      <c r="M24" s="186"/>
      <c r="N24" s="187">
        <f t="shared" si="1"/>
        <v>0</v>
      </c>
    </row>
    <row r="25" spans="1:14" x14ac:dyDescent="0.25">
      <c r="A25" s="185" t="s">
        <v>27</v>
      </c>
      <c r="B25" s="166" t="s">
        <v>28</v>
      </c>
      <c r="C25" s="186"/>
      <c r="D25" s="186"/>
      <c r="E25" s="186"/>
      <c r="F25" s="186"/>
      <c r="G25" s="187">
        <f t="shared" si="2"/>
        <v>0</v>
      </c>
      <c r="H25" s="187">
        <f t="shared" si="2"/>
        <v>0</v>
      </c>
      <c r="I25" s="186"/>
      <c r="J25" s="187">
        <f t="shared" si="3"/>
        <v>0</v>
      </c>
      <c r="K25" s="186"/>
      <c r="L25" s="187">
        <f t="shared" si="0"/>
        <v>0</v>
      </c>
      <c r="M25" s="186"/>
      <c r="N25" s="187">
        <f t="shared" si="1"/>
        <v>0</v>
      </c>
    </row>
    <row r="26" spans="1:14" x14ac:dyDescent="0.25">
      <c r="A26" s="185" t="s">
        <v>29</v>
      </c>
      <c r="B26" s="166" t="s">
        <v>30</v>
      </c>
      <c r="C26" s="186"/>
      <c r="D26" s="186"/>
      <c r="E26" s="186"/>
      <c r="F26" s="186"/>
      <c r="G26" s="187">
        <f t="shared" si="2"/>
        <v>0</v>
      </c>
      <c r="H26" s="187">
        <f t="shared" si="2"/>
        <v>0</v>
      </c>
      <c r="I26" s="186"/>
      <c r="J26" s="187">
        <f t="shared" si="3"/>
        <v>0</v>
      </c>
      <c r="K26" s="186"/>
      <c r="L26" s="187">
        <f t="shared" si="0"/>
        <v>0</v>
      </c>
      <c r="M26" s="186"/>
      <c r="N26" s="187">
        <f t="shared" si="1"/>
        <v>0</v>
      </c>
    </row>
    <row r="27" spans="1:14" ht="22.5" x14ac:dyDescent="0.25">
      <c r="A27" s="185" t="s">
        <v>31</v>
      </c>
      <c r="B27" s="166" t="s">
        <v>32</v>
      </c>
      <c r="C27" s="186"/>
      <c r="D27" s="186"/>
      <c r="E27" s="186"/>
      <c r="F27" s="186"/>
      <c r="G27" s="187">
        <f t="shared" si="2"/>
        <v>0</v>
      </c>
      <c r="H27" s="187">
        <f t="shared" si="2"/>
        <v>0</v>
      </c>
      <c r="I27" s="186"/>
      <c r="J27" s="187">
        <f t="shared" si="3"/>
        <v>0</v>
      </c>
      <c r="K27" s="186"/>
      <c r="L27" s="187">
        <f t="shared" si="0"/>
        <v>0</v>
      </c>
      <c r="M27" s="186"/>
      <c r="N27" s="187">
        <f t="shared" si="1"/>
        <v>0</v>
      </c>
    </row>
    <row r="28" spans="1:14" x14ac:dyDescent="0.25">
      <c r="A28" s="185" t="s">
        <v>33</v>
      </c>
      <c r="B28" s="166" t="s">
        <v>1173</v>
      </c>
      <c r="C28" s="186"/>
      <c r="D28" s="186"/>
      <c r="E28" s="186"/>
      <c r="F28" s="186"/>
      <c r="G28" s="187">
        <f t="shared" si="2"/>
        <v>0</v>
      </c>
      <c r="H28" s="187">
        <f t="shared" si="2"/>
        <v>0</v>
      </c>
      <c r="I28" s="186"/>
      <c r="J28" s="187">
        <f t="shared" si="3"/>
        <v>0</v>
      </c>
      <c r="K28" s="186"/>
      <c r="L28" s="187">
        <f t="shared" si="0"/>
        <v>0</v>
      </c>
      <c r="M28" s="186"/>
      <c r="N28" s="187">
        <f t="shared" si="1"/>
        <v>0</v>
      </c>
    </row>
    <row r="29" spans="1:14" ht="22.5" x14ac:dyDescent="0.25">
      <c r="A29" s="185" t="s">
        <v>34</v>
      </c>
      <c r="B29" s="333" t="s">
        <v>1161</v>
      </c>
      <c r="C29" s="186"/>
      <c r="D29" s="186"/>
      <c r="E29" s="186"/>
      <c r="F29" s="186"/>
      <c r="G29" s="187">
        <f t="shared" si="2"/>
        <v>0</v>
      </c>
      <c r="H29" s="187">
        <f t="shared" si="2"/>
        <v>0</v>
      </c>
      <c r="I29" s="186"/>
      <c r="J29" s="187">
        <f t="shared" si="3"/>
        <v>0</v>
      </c>
      <c r="K29" s="186"/>
      <c r="L29" s="187">
        <f t="shared" si="0"/>
        <v>0</v>
      </c>
      <c r="M29" s="186"/>
      <c r="N29" s="187">
        <f t="shared" si="1"/>
        <v>0</v>
      </c>
    </row>
    <row r="30" spans="1:14" ht="26.25" customHeight="1" x14ac:dyDescent="0.25">
      <c r="A30" s="185" t="s">
        <v>35</v>
      </c>
      <c r="B30" s="333" t="s">
        <v>1162</v>
      </c>
      <c r="C30" s="186"/>
      <c r="D30" s="186"/>
      <c r="E30" s="186"/>
      <c r="F30" s="186"/>
      <c r="G30" s="187">
        <f t="shared" si="2"/>
        <v>0</v>
      </c>
      <c r="H30" s="187">
        <f t="shared" si="2"/>
        <v>0</v>
      </c>
      <c r="I30" s="186"/>
      <c r="J30" s="187">
        <f t="shared" si="3"/>
        <v>0</v>
      </c>
      <c r="K30" s="186"/>
      <c r="L30" s="187">
        <f t="shared" si="0"/>
        <v>0</v>
      </c>
      <c r="M30" s="186"/>
      <c r="N30" s="187">
        <f t="shared" si="1"/>
        <v>0</v>
      </c>
    </row>
    <row r="31" spans="1:14" ht="22.5" customHeight="1" x14ac:dyDescent="0.25">
      <c r="A31" s="185" t="s">
        <v>36</v>
      </c>
      <c r="B31" s="333" t="s">
        <v>1168</v>
      </c>
      <c r="C31" s="186"/>
      <c r="D31" s="186"/>
      <c r="E31" s="186"/>
      <c r="F31" s="186"/>
      <c r="G31" s="187">
        <f t="shared" si="2"/>
        <v>0</v>
      </c>
      <c r="H31" s="187">
        <f t="shared" si="2"/>
        <v>0</v>
      </c>
      <c r="I31" s="186"/>
      <c r="J31" s="187">
        <f t="shared" si="3"/>
        <v>0</v>
      </c>
      <c r="K31" s="186"/>
      <c r="L31" s="187">
        <f t="shared" si="0"/>
        <v>0</v>
      </c>
      <c r="M31" s="186"/>
      <c r="N31" s="187">
        <f t="shared" si="1"/>
        <v>0</v>
      </c>
    </row>
    <row r="32" spans="1:14" ht="15" customHeight="1" x14ac:dyDescent="0.25">
      <c r="A32" s="185" t="s">
        <v>37</v>
      </c>
      <c r="B32" s="166" t="s">
        <v>38</v>
      </c>
      <c r="C32" s="186"/>
      <c r="D32" s="186"/>
      <c r="E32" s="186"/>
      <c r="F32" s="186"/>
      <c r="G32" s="187">
        <f t="shared" si="2"/>
        <v>0</v>
      </c>
      <c r="H32" s="187">
        <f t="shared" si="2"/>
        <v>0</v>
      </c>
      <c r="I32" s="186"/>
      <c r="J32" s="187">
        <f t="shared" si="3"/>
        <v>0</v>
      </c>
      <c r="K32" s="186"/>
      <c r="L32" s="187">
        <f t="shared" si="0"/>
        <v>0</v>
      </c>
      <c r="M32" s="186"/>
      <c r="N32" s="187">
        <f t="shared" si="1"/>
        <v>0</v>
      </c>
    </row>
    <row r="33" spans="1:14" x14ac:dyDescent="0.25">
      <c r="A33" s="185" t="s">
        <v>39</v>
      </c>
      <c r="B33" s="166" t="s">
        <v>40</v>
      </c>
      <c r="C33" s="186"/>
      <c r="D33" s="186"/>
      <c r="E33" s="186"/>
      <c r="F33" s="186"/>
      <c r="G33" s="187">
        <f t="shared" si="2"/>
        <v>0</v>
      </c>
      <c r="H33" s="187">
        <f t="shared" si="2"/>
        <v>0</v>
      </c>
      <c r="I33" s="186"/>
      <c r="J33" s="187">
        <f t="shared" si="3"/>
        <v>0</v>
      </c>
      <c r="K33" s="186"/>
      <c r="L33" s="187">
        <f t="shared" si="0"/>
        <v>0</v>
      </c>
      <c r="M33" s="186"/>
      <c r="N33" s="187">
        <f t="shared" si="1"/>
        <v>0</v>
      </c>
    </row>
    <row r="34" spans="1:14" x14ac:dyDescent="0.25">
      <c r="A34" s="185" t="s">
        <v>41</v>
      </c>
      <c r="B34" s="166" t="s">
        <v>42</v>
      </c>
      <c r="C34" s="186"/>
      <c r="D34" s="186"/>
      <c r="E34" s="186"/>
      <c r="F34" s="186"/>
      <c r="G34" s="187">
        <f t="shared" si="2"/>
        <v>0</v>
      </c>
      <c r="H34" s="187">
        <f t="shared" si="2"/>
        <v>0</v>
      </c>
      <c r="I34" s="186"/>
      <c r="J34" s="187">
        <f t="shared" si="3"/>
        <v>0</v>
      </c>
      <c r="K34" s="186"/>
      <c r="L34" s="187">
        <f t="shared" si="0"/>
        <v>0</v>
      </c>
      <c r="M34" s="186"/>
      <c r="N34" s="187">
        <f t="shared" si="1"/>
        <v>0</v>
      </c>
    </row>
    <row r="35" spans="1:14" ht="24" customHeight="1" x14ac:dyDescent="0.25">
      <c r="A35" s="185" t="s">
        <v>43</v>
      </c>
      <c r="B35" s="166" t="s">
        <v>44</v>
      </c>
      <c r="C35" s="186"/>
      <c r="D35" s="186"/>
      <c r="E35" s="186"/>
      <c r="F35" s="186"/>
      <c r="G35" s="187">
        <f t="shared" si="2"/>
        <v>0</v>
      </c>
      <c r="H35" s="187">
        <f t="shared" si="2"/>
        <v>0</v>
      </c>
      <c r="I35" s="186"/>
      <c r="J35" s="187">
        <f t="shared" si="3"/>
        <v>0</v>
      </c>
      <c r="K35" s="186"/>
      <c r="L35" s="187">
        <f t="shared" si="0"/>
        <v>0</v>
      </c>
      <c r="M35" s="186"/>
      <c r="N35" s="187">
        <f t="shared" si="1"/>
        <v>0</v>
      </c>
    </row>
    <row r="36" spans="1:14" x14ac:dyDescent="0.25">
      <c r="A36" s="185" t="s">
        <v>45</v>
      </c>
      <c r="B36" s="166" t="s">
        <v>46</v>
      </c>
      <c r="C36" s="186"/>
      <c r="D36" s="186"/>
      <c r="E36" s="186"/>
      <c r="F36" s="186"/>
      <c r="G36" s="187">
        <f t="shared" si="2"/>
        <v>0</v>
      </c>
      <c r="H36" s="187">
        <f t="shared" si="2"/>
        <v>0</v>
      </c>
      <c r="I36" s="186"/>
      <c r="J36" s="187">
        <f t="shared" si="3"/>
        <v>0</v>
      </c>
      <c r="K36" s="186"/>
      <c r="L36" s="187">
        <f t="shared" si="0"/>
        <v>0</v>
      </c>
      <c r="M36" s="186"/>
      <c r="N36" s="187">
        <f t="shared" si="1"/>
        <v>0</v>
      </c>
    </row>
    <row r="37" spans="1:14" x14ac:dyDescent="0.25">
      <c r="A37" s="185" t="s">
        <v>47</v>
      </c>
      <c r="B37" s="166" t="s">
        <v>48</v>
      </c>
      <c r="C37" s="186"/>
      <c r="D37" s="186"/>
      <c r="E37" s="186"/>
      <c r="F37" s="186"/>
      <c r="G37" s="187">
        <f t="shared" si="2"/>
        <v>0</v>
      </c>
      <c r="H37" s="187">
        <f t="shared" si="2"/>
        <v>0</v>
      </c>
      <c r="I37" s="186"/>
      <c r="J37" s="187">
        <f t="shared" si="3"/>
        <v>0</v>
      </c>
      <c r="K37" s="186"/>
      <c r="L37" s="187">
        <f t="shared" si="0"/>
        <v>0</v>
      </c>
      <c r="M37" s="186"/>
      <c r="N37" s="187">
        <f t="shared" si="1"/>
        <v>0</v>
      </c>
    </row>
    <row r="38" spans="1:14" ht="12.75" customHeight="1" x14ac:dyDescent="0.25">
      <c r="A38" s="185"/>
      <c r="B38" s="166" t="s">
        <v>78</v>
      </c>
      <c r="C38" s="187">
        <f t="shared" ref="C38:N38" si="4">SUM(C20:C37)</f>
        <v>0</v>
      </c>
      <c r="D38" s="187">
        <f t="shared" si="4"/>
        <v>0</v>
      </c>
      <c r="E38" s="187">
        <f t="shared" si="4"/>
        <v>0</v>
      </c>
      <c r="F38" s="187">
        <f t="shared" si="4"/>
        <v>0</v>
      </c>
      <c r="G38" s="187">
        <f t="shared" si="4"/>
        <v>0</v>
      </c>
      <c r="H38" s="187">
        <f t="shared" si="4"/>
        <v>0</v>
      </c>
      <c r="I38" s="187">
        <f t="shared" si="4"/>
        <v>0</v>
      </c>
      <c r="J38" s="187">
        <f t="shared" si="4"/>
        <v>0</v>
      </c>
      <c r="K38" s="187">
        <f t="shared" si="4"/>
        <v>0</v>
      </c>
      <c r="L38" s="187">
        <f t="shared" si="4"/>
        <v>0</v>
      </c>
      <c r="M38" s="187">
        <f t="shared" si="4"/>
        <v>0</v>
      </c>
      <c r="N38" s="187">
        <f t="shared" si="4"/>
        <v>0</v>
      </c>
    </row>
    <row r="39" spans="1:14" x14ac:dyDescent="0.25">
      <c r="A39" s="185" t="s">
        <v>49</v>
      </c>
      <c r="B39" s="182" t="s">
        <v>1136</v>
      </c>
      <c r="C39" s="186"/>
      <c r="D39" s="186"/>
      <c r="E39" s="186"/>
      <c r="F39" s="186"/>
      <c r="G39" s="187">
        <f>C39+E39</f>
        <v>0</v>
      </c>
      <c r="H39" s="187">
        <f t="shared" ref="H39:H46" si="5">D39+F39</f>
        <v>0</v>
      </c>
      <c r="I39" s="186"/>
      <c r="J39" s="187">
        <f t="shared" si="3"/>
        <v>0</v>
      </c>
      <c r="K39" s="186"/>
      <c r="L39" s="186"/>
      <c r="M39" s="186"/>
      <c r="N39" s="187">
        <f>L39-M39</f>
        <v>0</v>
      </c>
    </row>
    <row r="40" spans="1:14" x14ac:dyDescent="0.25">
      <c r="A40" s="185" t="s">
        <v>51</v>
      </c>
      <c r="B40" s="166" t="s">
        <v>1137</v>
      </c>
      <c r="C40" s="186"/>
      <c r="D40" s="186"/>
      <c r="E40" s="186"/>
      <c r="F40" s="186"/>
      <c r="G40" s="187">
        <f>C40+E40</f>
        <v>0</v>
      </c>
      <c r="H40" s="187">
        <f t="shared" si="5"/>
        <v>0</v>
      </c>
      <c r="I40" s="186"/>
      <c r="J40" s="187">
        <f t="shared" si="3"/>
        <v>0</v>
      </c>
      <c r="K40" s="186"/>
      <c r="L40" s="186"/>
      <c r="M40" s="186"/>
      <c r="N40" s="187">
        <f>L40-M40</f>
        <v>0</v>
      </c>
    </row>
    <row r="41" spans="1:14" x14ac:dyDescent="0.25">
      <c r="A41" s="185" t="s">
        <v>52</v>
      </c>
      <c r="B41" s="166" t="s">
        <v>1174</v>
      </c>
      <c r="C41" s="186"/>
      <c r="D41" s="186"/>
      <c r="E41" s="186"/>
      <c r="F41" s="186"/>
      <c r="G41" s="187">
        <f>C41+E41</f>
        <v>0</v>
      </c>
      <c r="H41" s="187">
        <f t="shared" si="5"/>
        <v>0</v>
      </c>
      <c r="I41" s="186"/>
      <c r="J41" s="187">
        <f t="shared" si="3"/>
        <v>0</v>
      </c>
      <c r="K41" s="186"/>
      <c r="L41" s="186"/>
      <c r="M41" s="186"/>
      <c r="N41" s="187">
        <f>L41-M41</f>
        <v>0</v>
      </c>
    </row>
    <row r="42" spans="1:14" x14ac:dyDescent="0.25">
      <c r="A42" s="185" t="s">
        <v>118</v>
      </c>
      <c r="B42" s="281" t="s">
        <v>236</v>
      </c>
      <c r="C42" s="186"/>
      <c r="D42" s="186"/>
      <c r="E42" s="186"/>
      <c r="F42" s="186"/>
      <c r="G42" s="187">
        <f t="shared" ref="G42:G45" si="6">C42+E42</f>
        <v>0</v>
      </c>
      <c r="H42" s="187">
        <f t="shared" ref="H42:H45" si="7">D42+F42</f>
        <v>0</v>
      </c>
      <c r="I42" s="186"/>
      <c r="J42" s="187">
        <f t="shared" ref="J42:J45" si="8">H42+I42</f>
        <v>0</v>
      </c>
      <c r="K42" s="186"/>
      <c r="L42" s="186"/>
      <c r="M42" s="186"/>
      <c r="N42" s="187">
        <f t="shared" ref="N42:N45" si="9">L42-M42</f>
        <v>0</v>
      </c>
    </row>
    <row r="43" spans="1:14" ht="22.5" x14ac:dyDescent="0.25">
      <c r="A43" s="185" t="s">
        <v>119</v>
      </c>
      <c r="B43" s="281" t="s">
        <v>1139</v>
      </c>
      <c r="C43" s="186"/>
      <c r="D43" s="186"/>
      <c r="E43" s="186"/>
      <c r="F43" s="186"/>
      <c r="G43" s="187">
        <f t="shared" si="6"/>
        <v>0</v>
      </c>
      <c r="H43" s="187">
        <f t="shared" si="7"/>
        <v>0</v>
      </c>
      <c r="I43" s="186"/>
      <c r="J43" s="187">
        <f t="shared" si="8"/>
        <v>0</v>
      </c>
      <c r="K43" s="186"/>
      <c r="L43" s="186"/>
      <c r="M43" s="186"/>
      <c r="N43" s="187">
        <f t="shared" si="9"/>
        <v>0</v>
      </c>
    </row>
    <row r="44" spans="1:14" x14ac:dyDescent="0.25">
      <c r="A44" s="185" t="s">
        <v>125</v>
      </c>
      <c r="B44" s="281" t="s">
        <v>237</v>
      </c>
      <c r="C44" s="186"/>
      <c r="D44" s="186"/>
      <c r="E44" s="186"/>
      <c r="F44" s="186"/>
      <c r="G44" s="187">
        <f t="shared" si="6"/>
        <v>0</v>
      </c>
      <c r="H44" s="187">
        <f t="shared" si="7"/>
        <v>0</v>
      </c>
      <c r="I44" s="186"/>
      <c r="J44" s="187">
        <f t="shared" si="8"/>
        <v>0</v>
      </c>
      <c r="K44" s="186"/>
      <c r="L44" s="186"/>
      <c r="M44" s="186"/>
      <c r="N44" s="187">
        <f t="shared" si="9"/>
        <v>0</v>
      </c>
    </row>
    <row r="45" spans="1:14" x14ac:dyDescent="0.25">
      <c r="A45" s="185" t="s">
        <v>126</v>
      </c>
      <c r="B45" s="166" t="s">
        <v>1133</v>
      </c>
      <c r="C45" s="186"/>
      <c r="D45" s="186"/>
      <c r="E45" s="186"/>
      <c r="F45" s="186"/>
      <c r="G45" s="187">
        <f t="shared" si="6"/>
        <v>0</v>
      </c>
      <c r="H45" s="187">
        <f t="shared" si="7"/>
        <v>0</v>
      </c>
      <c r="I45" s="186"/>
      <c r="J45" s="187">
        <f t="shared" si="8"/>
        <v>0</v>
      </c>
      <c r="K45" s="186"/>
      <c r="L45" s="186"/>
      <c r="M45" s="186"/>
      <c r="N45" s="187">
        <f t="shared" si="9"/>
        <v>0</v>
      </c>
    </row>
    <row r="46" spans="1:14" x14ac:dyDescent="0.25">
      <c r="A46" s="396">
        <v>26</v>
      </c>
      <c r="B46" s="166" t="s">
        <v>238</v>
      </c>
      <c r="C46" s="186"/>
      <c r="D46" s="186"/>
      <c r="E46" s="186"/>
      <c r="F46" s="186"/>
      <c r="G46" s="187">
        <f>C46+E46</f>
        <v>0</v>
      </c>
      <c r="H46" s="187">
        <f t="shared" si="5"/>
        <v>0</v>
      </c>
      <c r="I46" s="186"/>
      <c r="J46" s="187">
        <f t="shared" si="3"/>
        <v>0</v>
      </c>
      <c r="K46" s="186"/>
      <c r="L46" s="186"/>
      <c r="M46" s="186"/>
      <c r="N46" s="187">
        <f>L46-M46</f>
        <v>0</v>
      </c>
    </row>
    <row r="47" spans="1:14" ht="18.75" customHeight="1" x14ac:dyDescent="0.25">
      <c r="A47" s="185"/>
      <c r="B47" s="182" t="s">
        <v>53</v>
      </c>
      <c r="C47" s="187">
        <f t="shared" ref="C47:N47" si="10">SUM(C39:C46)</f>
        <v>0</v>
      </c>
      <c r="D47" s="187">
        <f t="shared" si="10"/>
        <v>0</v>
      </c>
      <c r="E47" s="187">
        <f t="shared" si="10"/>
        <v>0</v>
      </c>
      <c r="F47" s="187">
        <f t="shared" si="10"/>
        <v>0</v>
      </c>
      <c r="G47" s="187">
        <f t="shared" si="10"/>
        <v>0</v>
      </c>
      <c r="H47" s="187">
        <f t="shared" si="10"/>
        <v>0</v>
      </c>
      <c r="I47" s="187">
        <f t="shared" si="10"/>
        <v>0</v>
      </c>
      <c r="J47" s="187">
        <f t="shared" si="10"/>
        <v>0</v>
      </c>
      <c r="K47" s="187">
        <f t="shared" si="10"/>
        <v>0</v>
      </c>
      <c r="L47" s="187">
        <f t="shared" si="10"/>
        <v>0</v>
      </c>
      <c r="M47" s="187">
        <f t="shared" si="10"/>
        <v>0</v>
      </c>
      <c r="N47" s="187">
        <f t="shared" si="10"/>
        <v>0</v>
      </c>
    </row>
    <row r="48" spans="1:14" ht="15.75" thickBot="1" x14ac:dyDescent="0.3">
      <c r="A48" s="259"/>
      <c r="B48" s="260" t="s">
        <v>54</v>
      </c>
      <c r="C48" s="261">
        <f>C38+C47</f>
        <v>0</v>
      </c>
      <c r="D48" s="261">
        <f t="shared" ref="D48:N48" si="11">D38+D47</f>
        <v>0</v>
      </c>
      <c r="E48" s="261">
        <f t="shared" si="11"/>
        <v>0</v>
      </c>
      <c r="F48" s="261">
        <f t="shared" si="11"/>
        <v>0</v>
      </c>
      <c r="G48" s="261">
        <f t="shared" si="11"/>
        <v>0</v>
      </c>
      <c r="H48" s="261">
        <f t="shared" si="11"/>
        <v>0</v>
      </c>
      <c r="I48" s="261">
        <f t="shared" si="11"/>
        <v>0</v>
      </c>
      <c r="J48" s="261">
        <f t="shared" si="11"/>
        <v>0</v>
      </c>
      <c r="K48" s="261">
        <f t="shared" si="11"/>
        <v>0</v>
      </c>
      <c r="L48" s="261">
        <f t="shared" si="11"/>
        <v>0</v>
      </c>
      <c r="M48" s="261">
        <f t="shared" si="11"/>
        <v>0</v>
      </c>
      <c r="N48" s="261">
        <f t="shared" si="11"/>
        <v>0</v>
      </c>
    </row>
  </sheetData>
  <mergeCells count="30">
    <mergeCell ref="K15:K18"/>
    <mergeCell ref="L15:L18"/>
    <mergeCell ref="M15:M18"/>
    <mergeCell ref="N15:N18"/>
    <mergeCell ref="C17:D17"/>
    <mergeCell ref="E17:F17"/>
    <mergeCell ref="G17:H17"/>
    <mergeCell ref="A9:B9"/>
    <mergeCell ref="C9:G9"/>
    <mergeCell ref="A11:B11"/>
    <mergeCell ref="C11:G11"/>
    <mergeCell ref="A13:N13"/>
    <mergeCell ref="A15:A18"/>
    <mergeCell ref="B15:B18"/>
    <mergeCell ref="C15:H16"/>
    <mergeCell ref="I15:I18"/>
    <mergeCell ref="J15:J18"/>
    <mergeCell ref="A6:B6"/>
    <mergeCell ref="C6:G6"/>
    <mergeCell ref="A7:B7"/>
    <mergeCell ref="C7:G7"/>
    <mergeCell ref="A8:B8"/>
    <mergeCell ref="C8:G8"/>
    <mergeCell ref="A5:B5"/>
    <mergeCell ref="C5:G5"/>
    <mergeCell ref="A2:B2"/>
    <mergeCell ref="A3:B3"/>
    <mergeCell ref="C3:G3"/>
    <mergeCell ref="A4:B4"/>
    <mergeCell ref="C4:G4"/>
  </mergeCells>
  <pageMargins left="0.70866141732283472" right="0.70866141732283472" top="0.74803149606299213" bottom="0.74803149606299213" header="0.31496062992125984" footer="0.31496062992125984"/>
  <pageSetup paperSize="9" scale="6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rgb="FFFF0000"/>
    <pageSetUpPr fitToPage="1"/>
  </sheetPr>
  <dimension ref="A1:WWI74"/>
  <sheetViews>
    <sheetView showGridLines="0" showZeros="0" topLeftCell="A34" zoomScaleNormal="100" workbookViewId="0">
      <selection activeCell="W13" sqref="W13"/>
    </sheetView>
  </sheetViews>
  <sheetFormatPr defaultColWidth="0" defaultRowHeight="12.75" zeroHeight="1" x14ac:dyDescent="0.25"/>
  <cols>
    <col min="1" max="1" width="7.7109375" style="455" customWidth="1"/>
    <col min="2" max="2" width="30" style="455" customWidth="1"/>
    <col min="3" max="3" width="7.28515625" style="455" customWidth="1"/>
    <col min="4" max="4" width="5.85546875" style="455" customWidth="1"/>
    <col min="5" max="5" width="7.28515625" style="455" customWidth="1"/>
    <col min="6" max="6" width="5.7109375" style="455" customWidth="1"/>
    <col min="7" max="7" width="9" style="455" customWidth="1"/>
    <col min="8" max="8" width="6.7109375" style="455" customWidth="1"/>
    <col min="9" max="9" width="9" style="455" customWidth="1"/>
    <col min="10" max="10" width="6.140625" style="455" customWidth="1"/>
    <col min="11" max="11" width="8.42578125" style="455" customWidth="1"/>
    <col min="12" max="12" width="6.42578125" style="455" customWidth="1"/>
    <col min="13" max="13" width="7.85546875" style="455" customWidth="1"/>
    <col min="14" max="14" width="6.42578125" style="455" customWidth="1"/>
    <col min="15" max="15" width="7.85546875" style="455" customWidth="1"/>
    <col min="16" max="16" width="6.5703125" style="455" customWidth="1"/>
    <col min="17" max="17" width="7.7109375" style="455" customWidth="1"/>
    <col min="18" max="18" width="6.5703125" style="455" customWidth="1"/>
    <col min="19" max="19" width="9.140625" style="455" customWidth="1"/>
    <col min="20" max="20" width="10.140625" style="455" customWidth="1"/>
    <col min="21" max="21" width="7.85546875" style="455" customWidth="1"/>
    <col min="22" max="22" width="8" style="455" customWidth="1"/>
    <col min="23" max="23" width="9" style="455" customWidth="1"/>
    <col min="24" max="24" width="9.42578125" style="455" customWidth="1"/>
    <col min="25" max="25" width="9.28515625" style="455" customWidth="1"/>
    <col min="26" max="26" width="10.5703125" style="455" customWidth="1"/>
    <col min="27" max="27" width="3.5703125" style="456" customWidth="1"/>
    <col min="28" max="267" width="9.140625" style="455" hidden="1"/>
    <col min="268" max="268" width="9" style="455" hidden="1"/>
    <col min="269" max="269" width="16.5703125" style="455" hidden="1"/>
    <col min="270" max="270" width="10" style="455" hidden="1"/>
    <col min="271" max="271" width="10.140625" style="455" hidden="1"/>
    <col min="272" max="272" width="8.85546875" style="455" hidden="1"/>
    <col min="273" max="273" width="10" style="455" hidden="1"/>
    <col min="274" max="274" width="6.140625" style="455" hidden="1"/>
    <col min="275" max="275" width="7.42578125" style="455" hidden="1"/>
    <col min="276" max="276" width="6.5703125" style="455" hidden="1"/>
    <col min="277" max="277" width="7.28515625" style="455" hidden="1"/>
    <col min="278" max="278" width="8.140625" style="455" hidden="1"/>
    <col min="279" max="279" width="11.85546875" style="455" hidden="1"/>
    <col min="280" max="280" width="9.7109375" style="455" hidden="1"/>
    <col min="281" max="281" width="9.140625" style="455" hidden="1"/>
    <col min="282" max="282" width="12.85546875" style="455" hidden="1"/>
    <col min="283" max="523" width="9.140625" style="455" hidden="1"/>
    <col min="524" max="524" width="9" style="455" hidden="1"/>
    <col min="525" max="525" width="16.5703125" style="455" hidden="1"/>
    <col min="526" max="526" width="10" style="455" hidden="1"/>
    <col min="527" max="527" width="10.140625" style="455" hidden="1"/>
    <col min="528" max="528" width="8.85546875" style="455" hidden="1"/>
    <col min="529" max="529" width="10" style="455" hidden="1"/>
    <col min="530" max="530" width="6.140625" style="455" hidden="1"/>
    <col min="531" max="531" width="7.42578125" style="455" hidden="1"/>
    <col min="532" max="532" width="6.5703125" style="455" hidden="1"/>
    <col min="533" max="533" width="7.28515625" style="455" hidden="1"/>
    <col min="534" max="534" width="8.140625" style="455" hidden="1"/>
    <col min="535" max="535" width="11.85546875" style="455" hidden="1"/>
    <col min="536" max="536" width="9.7109375" style="455" hidden="1"/>
    <col min="537" max="537" width="9.140625" style="455" hidden="1"/>
    <col min="538" max="538" width="12.85546875" style="455" hidden="1"/>
    <col min="539" max="779" width="9.140625" style="455" hidden="1"/>
    <col min="780" max="780" width="9" style="455" hidden="1"/>
    <col min="781" max="781" width="16.5703125" style="455" hidden="1"/>
    <col min="782" max="782" width="10" style="455" hidden="1"/>
    <col min="783" max="783" width="10.140625" style="455" hidden="1"/>
    <col min="784" max="784" width="8.85546875" style="455" hidden="1"/>
    <col min="785" max="785" width="10" style="455" hidden="1"/>
    <col min="786" max="786" width="6.140625" style="455" hidden="1"/>
    <col min="787" max="787" width="7.42578125" style="455" hidden="1"/>
    <col min="788" max="788" width="6.5703125" style="455" hidden="1"/>
    <col min="789" max="789" width="7.28515625" style="455" hidden="1"/>
    <col min="790" max="790" width="8.140625" style="455" hidden="1"/>
    <col min="791" max="791" width="11.85546875" style="455" hidden="1"/>
    <col min="792" max="792" width="9.7109375" style="455" hidden="1"/>
    <col min="793" max="793" width="9.140625" style="455" hidden="1"/>
    <col min="794" max="794" width="12.85546875" style="455" hidden="1"/>
    <col min="795" max="1035" width="9.140625" style="455" hidden="1"/>
    <col min="1036" max="1036" width="9" style="455" hidden="1"/>
    <col min="1037" max="1037" width="16.5703125" style="455" hidden="1"/>
    <col min="1038" max="1038" width="10" style="455" hidden="1"/>
    <col min="1039" max="1039" width="10.140625" style="455" hidden="1"/>
    <col min="1040" max="1040" width="8.85546875" style="455" hidden="1"/>
    <col min="1041" max="1041" width="10" style="455" hidden="1"/>
    <col min="1042" max="1042" width="6.140625" style="455" hidden="1"/>
    <col min="1043" max="1043" width="7.42578125" style="455" hidden="1"/>
    <col min="1044" max="1044" width="6.5703125" style="455" hidden="1"/>
    <col min="1045" max="1045" width="7.28515625" style="455" hidden="1"/>
    <col min="1046" max="1046" width="8.140625" style="455" hidden="1"/>
    <col min="1047" max="1047" width="11.85546875" style="455" hidden="1"/>
    <col min="1048" max="1048" width="9.7109375" style="455" hidden="1"/>
    <col min="1049" max="1049" width="9.140625" style="455" hidden="1"/>
    <col min="1050" max="1050" width="12.85546875" style="455" hidden="1"/>
    <col min="1051" max="1291" width="9.140625" style="455" hidden="1"/>
    <col min="1292" max="1292" width="9" style="455" hidden="1"/>
    <col min="1293" max="1293" width="16.5703125" style="455" hidden="1"/>
    <col min="1294" max="1294" width="10" style="455" hidden="1"/>
    <col min="1295" max="1295" width="10.140625" style="455" hidden="1"/>
    <col min="1296" max="1296" width="8.85546875" style="455" hidden="1"/>
    <col min="1297" max="1297" width="10" style="455" hidden="1"/>
    <col min="1298" max="1298" width="6.140625" style="455" hidden="1"/>
    <col min="1299" max="1299" width="7.42578125" style="455" hidden="1"/>
    <col min="1300" max="1300" width="6.5703125" style="455" hidden="1"/>
    <col min="1301" max="1301" width="7.28515625" style="455" hidden="1"/>
    <col min="1302" max="1302" width="8.140625" style="455" hidden="1"/>
    <col min="1303" max="1303" width="11.85546875" style="455" hidden="1"/>
    <col min="1304" max="1304" width="9.7109375" style="455" hidden="1"/>
    <col min="1305" max="1305" width="9.140625" style="455" hidden="1"/>
    <col min="1306" max="1306" width="12.85546875" style="455" hidden="1"/>
    <col min="1307" max="1547" width="9.140625" style="455" hidden="1"/>
    <col min="1548" max="1548" width="9" style="455" hidden="1"/>
    <col min="1549" max="1549" width="16.5703125" style="455" hidden="1"/>
    <col min="1550" max="1550" width="10" style="455" hidden="1"/>
    <col min="1551" max="1551" width="10.140625" style="455" hidden="1"/>
    <col min="1552" max="1552" width="8.85546875" style="455" hidden="1"/>
    <col min="1553" max="1553" width="10" style="455" hidden="1"/>
    <col min="1554" max="1554" width="6.140625" style="455" hidden="1"/>
    <col min="1555" max="1555" width="7.42578125" style="455" hidden="1"/>
    <col min="1556" max="1556" width="6.5703125" style="455" hidden="1"/>
    <col min="1557" max="1557" width="7.28515625" style="455" hidden="1"/>
    <col min="1558" max="1558" width="8.140625" style="455" hidden="1"/>
    <col min="1559" max="1559" width="11.85546875" style="455" hidden="1"/>
    <col min="1560" max="1560" width="9.7109375" style="455" hidden="1"/>
    <col min="1561" max="1561" width="9.140625" style="455" hidden="1"/>
    <col min="1562" max="1562" width="12.85546875" style="455" hidden="1"/>
    <col min="1563" max="1803" width="9.140625" style="455" hidden="1"/>
    <col min="1804" max="1804" width="9" style="455" hidden="1"/>
    <col min="1805" max="1805" width="16.5703125" style="455" hidden="1"/>
    <col min="1806" max="1806" width="10" style="455" hidden="1"/>
    <col min="1807" max="1807" width="10.140625" style="455" hidden="1"/>
    <col min="1808" max="1808" width="8.85546875" style="455" hidden="1"/>
    <col min="1809" max="1809" width="10" style="455" hidden="1"/>
    <col min="1810" max="1810" width="6.140625" style="455" hidden="1"/>
    <col min="1811" max="1811" width="7.42578125" style="455" hidden="1"/>
    <col min="1812" max="1812" width="6.5703125" style="455" hidden="1"/>
    <col min="1813" max="1813" width="7.28515625" style="455" hidden="1"/>
    <col min="1814" max="1814" width="8.140625" style="455" hidden="1"/>
    <col min="1815" max="1815" width="11.85546875" style="455" hidden="1"/>
    <col min="1816" max="1816" width="9.7109375" style="455" hidden="1"/>
    <col min="1817" max="1817" width="9.140625" style="455" hidden="1"/>
    <col min="1818" max="1818" width="12.85546875" style="455" hidden="1"/>
    <col min="1819" max="2059" width="9.140625" style="455" hidden="1"/>
    <col min="2060" max="2060" width="9" style="455" hidden="1"/>
    <col min="2061" max="2061" width="16.5703125" style="455" hidden="1"/>
    <col min="2062" max="2062" width="10" style="455" hidden="1"/>
    <col min="2063" max="2063" width="10.140625" style="455" hidden="1"/>
    <col min="2064" max="2064" width="8.85546875" style="455" hidden="1"/>
    <col min="2065" max="2065" width="10" style="455" hidden="1"/>
    <col min="2066" max="2066" width="6.140625" style="455" hidden="1"/>
    <col min="2067" max="2067" width="7.42578125" style="455" hidden="1"/>
    <col min="2068" max="2068" width="6.5703125" style="455" hidden="1"/>
    <col min="2069" max="2069" width="7.28515625" style="455" hidden="1"/>
    <col min="2070" max="2070" width="8.140625" style="455" hidden="1"/>
    <col min="2071" max="2071" width="11.85546875" style="455" hidden="1"/>
    <col min="2072" max="2072" width="9.7109375" style="455" hidden="1"/>
    <col min="2073" max="2073" width="9.140625" style="455" hidden="1"/>
    <col min="2074" max="2074" width="12.85546875" style="455" hidden="1"/>
    <col min="2075" max="2315" width="9.140625" style="455" hidden="1"/>
    <col min="2316" max="2316" width="9" style="455" hidden="1"/>
    <col min="2317" max="2317" width="16.5703125" style="455" hidden="1"/>
    <col min="2318" max="2318" width="10" style="455" hidden="1"/>
    <col min="2319" max="2319" width="10.140625" style="455" hidden="1"/>
    <col min="2320" max="2320" width="8.85546875" style="455" hidden="1"/>
    <col min="2321" max="2321" width="10" style="455" hidden="1"/>
    <col min="2322" max="2322" width="6.140625" style="455" hidden="1"/>
    <col min="2323" max="2323" width="7.42578125" style="455" hidden="1"/>
    <col min="2324" max="2324" width="6.5703125" style="455" hidden="1"/>
    <col min="2325" max="2325" width="7.28515625" style="455" hidden="1"/>
    <col min="2326" max="2326" width="8.140625" style="455" hidden="1"/>
    <col min="2327" max="2327" width="11.85546875" style="455" hidden="1"/>
    <col min="2328" max="2328" width="9.7109375" style="455" hidden="1"/>
    <col min="2329" max="2329" width="9.140625" style="455" hidden="1"/>
    <col min="2330" max="2330" width="12.85546875" style="455" hidden="1"/>
    <col min="2331" max="2571" width="9.140625" style="455" hidden="1"/>
    <col min="2572" max="2572" width="9" style="455" hidden="1"/>
    <col min="2573" max="2573" width="16.5703125" style="455" hidden="1"/>
    <col min="2574" max="2574" width="10" style="455" hidden="1"/>
    <col min="2575" max="2575" width="10.140625" style="455" hidden="1"/>
    <col min="2576" max="2576" width="8.85546875" style="455" hidden="1"/>
    <col min="2577" max="2577" width="10" style="455" hidden="1"/>
    <col min="2578" max="2578" width="6.140625" style="455" hidden="1"/>
    <col min="2579" max="2579" width="7.42578125" style="455" hidden="1"/>
    <col min="2580" max="2580" width="6.5703125" style="455" hidden="1"/>
    <col min="2581" max="2581" width="7.28515625" style="455" hidden="1"/>
    <col min="2582" max="2582" width="8.140625" style="455" hidden="1"/>
    <col min="2583" max="2583" width="11.85546875" style="455" hidden="1"/>
    <col min="2584" max="2584" width="9.7109375" style="455" hidden="1"/>
    <col min="2585" max="2585" width="9.140625" style="455" hidden="1"/>
    <col min="2586" max="2586" width="12.85546875" style="455" hidden="1"/>
    <col min="2587" max="2827" width="9.140625" style="455" hidden="1"/>
    <col min="2828" max="2828" width="9" style="455" hidden="1"/>
    <col min="2829" max="2829" width="16.5703125" style="455" hidden="1"/>
    <col min="2830" max="2830" width="10" style="455" hidden="1"/>
    <col min="2831" max="2831" width="10.140625" style="455" hidden="1"/>
    <col min="2832" max="2832" width="8.85546875" style="455" hidden="1"/>
    <col min="2833" max="2833" width="10" style="455" hidden="1"/>
    <col min="2834" max="2834" width="6.140625" style="455" hidden="1"/>
    <col min="2835" max="2835" width="7.42578125" style="455" hidden="1"/>
    <col min="2836" max="2836" width="6.5703125" style="455" hidden="1"/>
    <col min="2837" max="2837" width="7.28515625" style="455" hidden="1"/>
    <col min="2838" max="2838" width="8.140625" style="455" hidden="1"/>
    <col min="2839" max="2839" width="11.85546875" style="455" hidden="1"/>
    <col min="2840" max="2840" width="9.7109375" style="455" hidden="1"/>
    <col min="2841" max="2841" width="9.140625" style="455" hidden="1"/>
    <col min="2842" max="2842" width="12.85546875" style="455" hidden="1"/>
    <col min="2843" max="3083" width="9.140625" style="455" hidden="1"/>
    <col min="3084" max="3084" width="9" style="455" hidden="1"/>
    <col min="3085" max="3085" width="16.5703125" style="455" hidden="1"/>
    <col min="3086" max="3086" width="10" style="455" hidden="1"/>
    <col min="3087" max="3087" width="10.140625" style="455" hidden="1"/>
    <col min="3088" max="3088" width="8.85546875" style="455" hidden="1"/>
    <col min="3089" max="3089" width="10" style="455" hidden="1"/>
    <col min="3090" max="3090" width="6.140625" style="455" hidden="1"/>
    <col min="3091" max="3091" width="7.42578125" style="455" hidden="1"/>
    <col min="3092" max="3092" width="6.5703125" style="455" hidden="1"/>
    <col min="3093" max="3093" width="7.28515625" style="455" hidden="1"/>
    <col min="3094" max="3094" width="8.140625" style="455" hidden="1"/>
    <col min="3095" max="3095" width="11.85546875" style="455" hidden="1"/>
    <col min="3096" max="3096" width="9.7109375" style="455" hidden="1"/>
    <col min="3097" max="3097" width="9.140625" style="455" hidden="1"/>
    <col min="3098" max="3098" width="12.85546875" style="455" hidden="1"/>
    <col min="3099" max="3339" width="9.140625" style="455" hidden="1"/>
    <col min="3340" max="3340" width="9" style="455" hidden="1"/>
    <col min="3341" max="3341" width="16.5703125" style="455" hidden="1"/>
    <col min="3342" max="3342" width="10" style="455" hidden="1"/>
    <col min="3343" max="3343" width="10.140625" style="455" hidden="1"/>
    <col min="3344" max="3344" width="8.85546875" style="455" hidden="1"/>
    <col min="3345" max="3345" width="10" style="455" hidden="1"/>
    <col min="3346" max="3346" width="6.140625" style="455" hidden="1"/>
    <col min="3347" max="3347" width="7.42578125" style="455" hidden="1"/>
    <col min="3348" max="3348" width="6.5703125" style="455" hidden="1"/>
    <col min="3349" max="3349" width="7.28515625" style="455" hidden="1"/>
    <col min="3350" max="3350" width="8.140625" style="455" hidden="1"/>
    <col min="3351" max="3351" width="11.85546875" style="455" hidden="1"/>
    <col min="3352" max="3352" width="9.7109375" style="455" hidden="1"/>
    <col min="3353" max="3353" width="9.140625" style="455" hidden="1"/>
    <col min="3354" max="3354" width="12.85546875" style="455" hidden="1"/>
    <col min="3355" max="3595" width="9.140625" style="455" hidden="1"/>
    <col min="3596" max="3596" width="9" style="455" hidden="1"/>
    <col min="3597" max="3597" width="16.5703125" style="455" hidden="1"/>
    <col min="3598" max="3598" width="10" style="455" hidden="1"/>
    <col min="3599" max="3599" width="10.140625" style="455" hidden="1"/>
    <col min="3600" max="3600" width="8.85546875" style="455" hidden="1"/>
    <col min="3601" max="3601" width="10" style="455" hidden="1"/>
    <col min="3602" max="3602" width="6.140625" style="455" hidden="1"/>
    <col min="3603" max="3603" width="7.42578125" style="455" hidden="1"/>
    <col min="3604" max="3604" width="6.5703125" style="455" hidden="1"/>
    <col min="3605" max="3605" width="7.28515625" style="455" hidden="1"/>
    <col min="3606" max="3606" width="8.140625" style="455" hidden="1"/>
    <col min="3607" max="3607" width="11.85546875" style="455" hidden="1"/>
    <col min="3608" max="3608" width="9.7109375" style="455" hidden="1"/>
    <col min="3609" max="3609" width="9.140625" style="455" hidden="1"/>
    <col min="3610" max="3610" width="12.85546875" style="455" hidden="1"/>
    <col min="3611" max="3851" width="9.140625" style="455" hidden="1"/>
    <col min="3852" max="3852" width="9" style="455" hidden="1"/>
    <col min="3853" max="3853" width="16.5703125" style="455" hidden="1"/>
    <col min="3854" max="3854" width="10" style="455" hidden="1"/>
    <col min="3855" max="3855" width="10.140625" style="455" hidden="1"/>
    <col min="3856" max="3856" width="8.85546875" style="455" hidden="1"/>
    <col min="3857" max="3857" width="10" style="455" hidden="1"/>
    <col min="3858" max="3858" width="6.140625" style="455" hidden="1"/>
    <col min="3859" max="3859" width="7.42578125" style="455" hidden="1"/>
    <col min="3860" max="3860" width="6.5703125" style="455" hidden="1"/>
    <col min="3861" max="3861" width="7.28515625" style="455" hidden="1"/>
    <col min="3862" max="3862" width="8.140625" style="455" hidden="1"/>
    <col min="3863" max="3863" width="11.85546875" style="455" hidden="1"/>
    <col min="3864" max="3864" width="9.7109375" style="455" hidden="1"/>
    <col min="3865" max="3865" width="9.140625" style="455" hidden="1"/>
    <col min="3866" max="3866" width="12.85546875" style="455" hidden="1"/>
    <col min="3867" max="4107" width="9.140625" style="455" hidden="1"/>
    <col min="4108" max="4108" width="9" style="455" hidden="1"/>
    <col min="4109" max="4109" width="16.5703125" style="455" hidden="1"/>
    <col min="4110" max="4110" width="10" style="455" hidden="1"/>
    <col min="4111" max="4111" width="10.140625" style="455" hidden="1"/>
    <col min="4112" max="4112" width="8.85546875" style="455" hidden="1"/>
    <col min="4113" max="4113" width="10" style="455" hidden="1"/>
    <col min="4114" max="4114" width="6.140625" style="455" hidden="1"/>
    <col min="4115" max="4115" width="7.42578125" style="455" hidden="1"/>
    <col min="4116" max="4116" width="6.5703125" style="455" hidden="1"/>
    <col min="4117" max="4117" width="7.28515625" style="455" hidden="1"/>
    <col min="4118" max="4118" width="8.140625" style="455" hidden="1"/>
    <col min="4119" max="4119" width="11.85546875" style="455" hidden="1"/>
    <col min="4120" max="4120" width="9.7109375" style="455" hidden="1"/>
    <col min="4121" max="4121" width="9.140625" style="455" hidden="1"/>
    <col min="4122" max="4122" width="12.85546875" style="455" hidden="1"/>
    <col min="4123" max="4363" width="9.140625" style="455" hidden="1"/>
    <col min="4364" max="4364" width="9" style="455" hidden="1"/>
    <col min="4365" max="4365" width="16.5703125" style="455" hidden="1"/>
    <col min="4366" max="4366" width="10" style="455" hidden="1"/>
    <col min="4367" max="4367" width="10.140625" style="455" hidden="1"/>
    <col min="4368" max="4368" width="8.85546875" style="455" hidden="1"/>
    <col min="4369" max="4369" width="10" style="455" hidden="1"/>
    <col min="4370" max="4370" width="6.140625" style="455" hidden="1"/>
    <col min="4371" max="4371" width="7.42578125" style="455" hidden="1"/>
    <col min="4372" max="4372" width="6.5703125" style="455" hidden="1"/>
    <col min="4373" max="4373" width="7.28515625" style="455" hidden="1"/>
    <col min="4374" max="4374" width="8.140625" style="455" hidden="1"/>
    <col min="4375" max="4375" width="11.85546875" style="455" hidden="1"/>
    <col min="4376" max="4376" width="9.7109375" style="455" hidden="1"/>
    <col min="4377" max="4377" width="9.140625" style="455" hidden="1"/>
    <col min="4378" max="4378" width="12.85546875" style="455" hidden="1"/>
    <col min="4379" max="4619" width="9.140625" style="455" hidden="1"/>
    <col min="4620" max="4620" width="9" style="455" hidden="1"/>
    <col min="4621" max="4621" width="16.5703125" style="455" hidden="1"/>
    <col min="4622" max="4622" width="10" style="455" hidden="1"/>
    <col min="4623" max="4623" width="10.140625" style="455" hidden="1"/>
    <col min="4624" max="4624" width="8.85546875" style="455" hidden="1"/>
    <col min="4625" max="4625" width="10" style="455" hidden="1"/>
    <col min="4626" max="4626" width="6.140625" style="455" hidden="1"/>
    <col min="4627" max="4627" width="7.42578125" style="455" hidden="1"/>
    <col min="4628" max="4628" width="6.5703125" style="455" hidden="1"/>
    <col min="4629" max="4629" width="7.28515625" style="455" hidden="1"/>
    <col min="4630" max="4630" width="8.140625" style="455" hidden="1"/>
    <col min="4631" max="4631" width="11.85546875" style="455" hidden="1"/>
    <col min="4632" max="4632" width="9.7109375" style="455" hidden="1"/>
    <col min="4633" max="4633" width="9.140625" style="455" hidden="1"/>
    <col min="4634" max="4634" width="12.85546875" style="455" hidden="1"/>
    <col min="4635" max="4875" width="9.140625" style="455" hidden="1"/>
    <col min="4876" max="4876" width="9" style="455" hidden="1"/>
    <col min="4877" max="4877" width="16.5703125" style="455" hidden="1"/>
    <col min="4878" max="4878" width="10" style="455" hidden="1"/>
    <col min="4879" max="4879" width="10.140625" style="455" hidden="1"/>
    <col min="4880" max="4880" width="8.85546875" style="455" hidden="1"/>
    <col min="4881" max="4881" width="10" style="455" hidden="1"/>
    <col min="4882" max="4882" width="6.140625" style="455" hidden="1"/>
    <col min="4883" max="4883" width="7.42578125" style="455" hidden="1"/>
    <col min="4884" max="4884" width="6.5703125" style="455" hidden="1"/>
    <col min="4885" max="4885" width="7.28515625" style="455" hidden="1"/>
    <col min="4886" max="4886" width="8.140625" style="455" hidden="1"/>
    <col min="4887" max="4887" width="11.85546875" style="455" hidden="1"/>
    <col min="4888" max="4888" width="9.7109375" style="455" hidden="1"/>
    <col min="4889" max="4889" width="9.140625" style="455" hidden="1"/>
    <col min="4890" max="4890" width="12.85546875" style="455" hidden="1"/>
    <col min="4891" max="5131" width="9.140625" style="455" hidden="1"/>
    <col min="5132" max="5132" width="9" style="455" hidden="1"/>
    <col min="5133" max="5133" width="16.5703125" style="455" hidden="1"/>
    <col min="5134" max="5134" width="10" style="455" hidden="1"/>
    <col min="5135" max="5135" width="10.140625" style="455" hidden="1"/>
    <col min="5136" max="5136" width="8.85546875" style="455" hidden="1"/>
    <col min="5137" max="5137" width="10" style="455" hidden="1"/>
    <col min="5138" max="5138" width="6.140625" style="455" hidden="1"/>
    <col min="5139" max="5139" width="7.42578125" style="455" hidden="1"/>
    <col min="5140" max="5140" width="6.5703125" style="455" hidden="1"/>
    <col min="5141" max="5141" width="7.28515625" style="455" hidden="1"/>
    <col min="5142" max="5142" width="8.140625" style="455" hidden="1"/>
    <col min="5143" max="5143" width="11.85546875" style="455" hidden="1"/>
    <col min="5144" max="5144" width="9.7109375" style="455" hidden="1"/>
    <col min="5145" max="5145" width="9.140625" style="455" hidden="1"/>
    <col min="5146" max="5146" width="12.85546875" style="455" hidden="1"/>
    <col min="5147" max="5387" width="9.140625" style="455" hidden="1"/>
    <col min="5388" max="5388" width="9" style="455" hidden="1"/>
    <col min="5389" max="5389" width="16.5703125" style="455" hidden="1"/>
    <col min="5390" max="5390" width="10" style="455" hidden="1"/>
    <col min="5391" max="5391" width="10.140625" style="455" hidden="1"/>
    <col min="5392" max="5392" width="8.85546875" style="455" hidden="1"/>
    <col min="5393" max="5393" width="10" style="455" hidden="1"/>
    <col min="5394" max="5394" width="6.140625" style="455" hidden="1"/>
    <col min="5395" max="5395" width="7.42578125" style="455" hidden="1"/>
    <col min="5396" max="5396" width="6.5703125" style="455" hidden="1"/>
    <col min="5397" max="5397" width="7.28515625" style="455" hidden="1"/>
    <col min="5398" max="5398" width="8.140625" style="455" hidden="1"/>
    <col min="5399" max="5399" width="11.85546875" style="455" hidden="1"/>
    <col min="5400" max="5400" width="9.7109375" style="455" hidden="1"/>
    <col min="5401" max="5401" width="9.140625" style="455" hidden="1"/>
    <col min="5402" max="5402" width="12.85546875" style="455" hidden="1"/>
    <col min="5403" max="5643" width="9.140625" style="455" hidden="1"/>
    <col min="5644" max="5644" width="9" style="455" hidden="1"/>
    <col min="5645" max="5645" width="16.5703125" style="455" hidden="1"/>
    <col min="5646" max="5646" width="10" style="455" hidden="1"/>
    <col min="5647" max="5647" width="10.140625" style="455" hidden="1"/>
    <col min="5648" max="5648" width="8.85546875" style="455" hidden="1"/>
    <col min="5649" max="5649" width="10" style="455" hidden="1"/>
    <col min="5650" max="5650" width="6.140625" style="455" hidden="1"/>
    <col min="5651" max="5651" width="7.42578125" style="455" hidden="1"/>
    <col min="5652" max="5652" width="6.5703125" style="455" hidden="1"/>
    <col min="5653" max="5653" width="7.28515625" style="455" hidden="1"/>
    <col min="5654" max="5654" width="8.140625" style="455" hidden="1"/>
    <col min="5655" max="5655" width="11.85546875" style="455" hidden="1"/>
    <col min="5656" max="5656" width="9.7109375" style="455" hidden="1"/>
    <col min="5657" max="5657" width="9.140625" style="455" hidden="1"/>
    <col min="5658" max="5658" width="12.85546875" style="455" hidden="1"/>
    <col min="5659" max="5899" width="9.140625" style="455" hidden="1"/>
    <col min="5900" max="5900" width="9" style="455" hidden="1"/>
    <col min="5901" max="5901" width="16.5703125" style="455" hidden="1"/>
    <col min="5902" max="5902" width="10" style="455" hidden="1"/>
    <col min="5903" max="5903" width="10.140625" style="455" hidden="1"/>
    <col min="5904" max="5904" width="8.85546875" style="455" hidden="1"/>
    <col min="5905" max="5905" width="10" style="455" hidden="1"/>
    <col min="5906" max="5906" width="6.140625" style="455" hidden="1"/>
    <col min="5907" max="5907" width="7.42578125" style="455" hidden="1"/>
    <col min="5908" max="5908" width="6.5703125" style="455" hidden="1"/>
    <col min="5909" max="5909" width="7.28515625" style="455" hidden="1"/>
    <col min="5910" max="5910" width="8.140625" style="455" hidden="1"/>
    <col min="5911" max="5911" width="11.85546875" style="455" hidden="1"/>
    <col min="5912" max="5912" width="9.7109375" style="455" hidden="1"/>
    <col min="5913" max="5913" width="9.140625" style="455" hidden="1"/>
    <col min="5914" max="5914" width="12.85546875" style="455" hidden="1"/>
    <col min="5915" max="6155" width="9.140625" style="455" hidden="1"/>
    <col min="6156" max="6156" width="9" style="455" hidden="1"/>
    <col min="6157" max="6157" width="16.5703125" style="455" hidden="1"/>
    <col min="6158" max="6158" width="10" style="455" hidden="1"/>
    <col min="6159" max="6159" width="10.140625" style="455" hidden="1"/>
    <col min="6160" max="6160" width="8.85546875" style="455" hidden="1"/>
    <col min="6161" max="6161" width="10" style="455" hidden="1"/>
    <col min="6162" max="6162" width="6.140625" style="455" hidden="1"/>
    <col min="6163" max="6163" width="7.42578125" style="455" hidden="1"/>
    <col min="6164" max="6164" width="6.5703125" style="455" hidden="1"/>
    <col min="6165" max="6165" width="7.28515625" style="455" hidden="1"/>
    <col min="6166" max="6166" width="8.140625" style="455" hidden="1"/>
    <col min="6167" max="6167" width="11.85546875" style="455" hidden="1"/>
    <col min="6168" max="6168" width="9.7109375" style="455" hidden="1"/>
    <col min="6169" max="6169" width="9.140625" style="455" hidden="1"/>
    <col min="6170" max="6170" width="12.85546875" style="455" hidden="1"/>
    <col min="6171" max="6411" width="9.140625" style="455" hidden="1"/>
    <col min="6412" max="6412" width="9" style="455" hidden="1"/>
    <col min="6413" max="6413" width="16.5703125" style="455" hidden="1"/>
    <col min="6414" max="6414" width="10" style="455" hidden="1"/>
    <col min="6415" max="6415" width="10.140625" style="455" hidden="1"/>
    <col min="6416" max="6416" width="8.85546875" style="455" hidden="1"/>
    <col min="6417" max="6417" width="10" style="455" hidden="1"/>
    <col min="6418" max="6418" width="6.140625" style="455" hidden="1"/>
    <col min="6419" max="6419" width="7.42578125" style="455" hidden="1"/>
    <col min="6420" max="6420" width="6.5703125" style="455" hidden="1"/>
    <col min="6421" max="6421" width="7.28515625" style="455" hidden="1"/>
    <col min="6422" max="6422" width="8.140625" style="455" hidden="1"/>
    <col min="6423" max="6423" width="11.85546875" style="455" hidden="1"/>
    <col min="6424" max="6424" width="9.7109375" style="455" hidden="1"/>
    <col min="6425" max="6425" width="9.140625" style="455" hidden="1"/>
    <col min="6426" max="6426" width="12.85546875" style="455" hidden="1"/>
    <col min="6427" max="6667" width="9.140625" style="455" hidden="1"/>
    <col min="6668" max="6668" width="9" style="455" hidden="1"/>
    <col min="6669" max="6669" width="16.5703125" style="455" hidden="1"/>
    <col min="6670" max="6670" width="10" style="455" hidden="1"/>
    <col min="6671" max="6671" width="10.140625" style="455" hidden="1"/>
    <col min="6672" max="6672" width="8.85546875" style="455" hidden="1"/>
    <col min="6673" max="6673" width="10" style="455" hidden="1"/>
    <col min="6674" max="6674" width="6.140625" style="455" hidden="1"/>
    <col min="6675" max="6675" width="7.42578125" style="455" hidden="1"/>
    <col min="6676" max="6676" width="6.5703125" style="455" hidden="1"/>
    <col min="6677" max="6677" width="7.28515625" style="455" hidden="1"/>
    <col min="6678" max="6678" width="8.140625" style="455" hidden="1"/>
    <col min="6679" max="6679" width="11.85546875" style="455" hidden="1"/>
    <col min="6680" max="6680" width="9.7109375" style="455" hidden="1"/>
    <col min="6681" max="6681" width="9.140625" style="455" hidden="1"/>
    <col min="6682" max="6682" width="12.85546875" style="455" hidden="1"/>
    <col min="6683" max="6923" width="9.140625" style="455" hidden="1"/>
    <col min="6924" max="6924" width="9" style="455" hidden="1"/>
    <col min="6925" max="6925" width="16.5703125" style="455" hidden="1"/>
    <col min="6926" max="6926" width="10" style="455" hidden="1"/>
    <col min="6927" max="6927" width="10.140625" style="455" hidden="1"/>
    <col min="6928" max="6928" width="8.85546875" style="455" hidden="1"/>
    <col min="6929" max="6929" width="10" style="455" hidden="1"/>
    <col min="6930" max="6930" width="6.140625" style="455" hidden="1"/>
    <col min="6931" max="6931" width="7.42578125" style="455" hidden="1"/>
    <col min="6932" max="6932" width="6.5703125" style="455" hidden="1"/>
    <col min="6933" max="6933" width="7.28515625" style="455" hidden="1"/>
    <col min="6934" max="6934" width="8.140625" style="455" hidden="1"/>
    <col min="6935" max="6935" width="11.85546875" style="455" hidden="1"/>
    <col min="6936" max="6936" width="9.7109375" style="455" hidden="1"/>
    <col min="6937" max="6937" width="9.140625" style="455" hidden="1"/>
    <col min="6938" max="6938" width="12.85546875" style="455" hidden="1"/>
    <col min="6939" max="7179" width="9.140625" style="455" hidden="1"/>
    <col min="7180" max="7180" width="9" style="455" hidden="1"/>
    <col min="7181" max="7181" width="16.5703125" style="455" hidden="1"/>
    <col min="7182" max="7182" width="10" style="455" hidden="1"/>
    <col min="7183" max="7183" width="10.140625" style="455" hidden="1"/>
    <col min="7184" max="7184" width="8.85546875" style="455" hidden="1"/>
    <col min="7185" max="7185" width="10" style="455" hidden="1"/>
    <col min="7186" max="7186" width="6.140625" style="455" hidden="1"/>
    <col min="7187" max="7187" width="7.42578125" style="455" hidden="1"/>
    <col min="7188" max="7188" width="6.5703125" style="455" hidden="1"/>
    <col min="7189" max="7189" width="7.28515625" style="455" hidden="1"/>
    <col min="7190" max="7190" width="8.140625" style="455" hidden="1"/>
    <col min="7191" max="7191" width="11.85546875" style="455" hidden="1"/>
    <col min="7192" max="7192" width="9.7109375" style="455" hidden="1"/>
    <col min="7193" max="7193" width="9.140625" style="455" hidden="1"/>
    <col min="7194" max="7194" width="12.85546875" style="455" hidden="1"/>
    <col min="7195" max="7435" width="9.140625" style="455" hidden="1"/>
    <col min="7436" max="7436" width="9" style="455" hidden="1"/>
    <col min="7437" max="7437" width="16.5703125" style="455" hidden="1"/>
    <col min="7438" max="7438" width="10" style="455" hidden="1"/>
    <col min="7439" max="7439" width="10.140625" style="455" hidden="1"/>
    <col min="7440" max="7440" width="8.85546875" style="455" hidden="1"/>
    <col min="7441" max="7441" width="10" style="455" hidden="1"/>
    <col min="7442" max="7442" width="6.140625" style="455" hidden="1"/>
    <col min="7443" max="7443" width="7.42578125" style="455" hidden="1"/>
    <col min="7444" max="7444" width="6.5703125" style="455" hidden="1"/>
    <col min="7445" max="7445" width="7.28515625" style="455" hidden="1"/>
    <col min="7446" max="7446" width="8.140625" style="455" hidden="1"/>
    <col min="7447" max="7447" width="11.85546875" style="455" hidden="1"/>
    <col min="7448" max="7448" width="9.7109375" style="455" hidden="1"/>
    <col min="7449" max="7449" width="9.140625" style="455" hidden="1"/>
    <col min="7450" max="7450" width="12.85546875" style="455" hidden="1"/>
    <col min="7451" max="7691" width="9.140625" style="455" hidden="1"/>
    <col min="7692" max="7692" width="9" style="455" hidden="1"/>
    <col min="7693" max="7693" width="16.5703125" style="455" hidden="1"/>
    <col min="7694" max="7694" width="10" style="455" hidden="1"/>
    <col min="7695" max="7695" width="10.140625" style="455" hidden="1"/>
    <col min="7696" max="7696" width="8.85546875" style="455" hidden="1"/>
    <col min="7697" max="7697" width="10" style="455" hidden="1"/>
    <col min="7698" max="7698" width="6.140625" style="455" hidden="1"/>
    <col min="7699" max="7699" width="7.42578125" style="455" hidden="1"/>
    <col min="7700" max="7700" width="6.5703125" style="455" hidden="1"/>
    <col min="7701" max="7701" width="7.28515625" style="455" hidden="1"/>
    <col min="7702" max="7702" width="8.140625" style="455" hidden="1"/>
    <col min="7703" max="7703" width="11.85546875" style="455" hidden="1"/>
    <col min="7704" max="7704" width="9.7109375" style="455" hidden="1"/>
    <col min="7705" max="7705" width="9.140625" style="455" hidden="1"/>
    <col min="7706" max="7706" width="12.85546875" style="455" hidden="1"/>
    <col min="7707" max="7947" width="9.140625" style="455" hidden="1"/>
    <col min="7948" max="7948" width="9" style="455" hidden="1"/>
    <col min="7949" max="7949" width="16.5703125" style="455" hidden="1"/>
    <col min="7950" max="7950" width="10" style="455" hidden="1"/>
    <col min="7951" max="7951" width="10.140625" style="455" hidden="1"/>
    <col min="7952" max="7952" width="8.85546875" style="455" hidden="1"/>
    <col min="7953" max="7953" width="10" style="455" hidden="1"/>
    <col min="7954" max="7954" width="6.140625" style="455" hidden="1"/>
    <col min="7955" max="7955" width="7.42578125" style="455" hidden="1"/>
    <col min="7956" max="7956" width="6.5703125" style="455" hidden="1"/>
    <col min="7957" max="7957" width="7.28515625" style="455" hidden="1"/>
    <col min="7958" max="7958" width="8.140625" style="455" hidden="1"/>
    <col min="7959" max="7959" width="11.85546875" style="455" hidden="1"/>
    <col min="7960" max="7960" width="9.7109375" style="455" hidden="1"/>
    <col min="7961" max="7961" width="9.140625" style="455" hidden="1"/>
    <col min="7962" max="7962" width="12.85546875" style="455" hidden="1"/>
    <col min="7963" max="8203" width="9.140625" style="455" hidden="1"/>
    <col min="8204" max="8204" width="9" style="455" hidden="1"/>
    <col min="8205" max="8205" width="16.5703125" style="455" hidden="1"/>
    <col min="8206" max="8206" width="10" style="455" hidden="1"/>
    <col min="8207" max="8207" width="10.140625" style="455" hidden="1"/>
    <col min="8208" max="8208" width="8.85546875" style="455" hidden="1"/>
    <col min="8209" max="8209" width="10" style="455" hidden="1"/>
    <col min="8210" max="8210" width="6.140625" style="455" hidden="1"/>
    <col min="8211" max="8211" width="7.42578125" style="455" hidden="1"/>
    <col min="8212" max="8212" width="6.5703125" style="455" hidden="1"/>
    <col min="8213" max="8213" width="7.28515625" style="455" hidden="1"/>
    <col min="8214" max="8214" width="8.140625" style="455" hidden="1"/>
    <col min="8215" max="8215" width="11.85546875" style="455" hidden="1"/>
    <col min="8216" max="8216" width="9.7109375" style="455" hidden="1"/>
    <col min="8217" max="8217" width="9.140625" style="455" hidden="1"/>
    <col min="8218" max="8218" width="12.85546875" style="455" hidden="1"/>
    <col min="8219" max="8459" width="9.140625" style="455" hidden="1"/>
    <col min="8460" max="8460" width="9" style="455" hidden="1"/>
    <col min="8461" max="8461" width="16.5703125" style="455" hidden="1"/>
    <col min="8462" max="8462" width="10" style="455" hidden="1"/>
    <col min="8463" max="8463" width="10.140625" style="455" hidden="1"/>
    <col min="8464" max="8464" width="8.85546875" style="455" hidden="1"/>
    <col min="8465" max="8465" width="10" style="455" hidden="1"/>
    <col min="8466" max="8466" width="6.140625" style="455" hidden="1"/>
    <col min="8467" max="8467" width="7.42578125" style="455" hidden="1"/>
    <col min="8468" max="8468" width="6.5703125" style="455" hidden="1"/>
    <col min="8469" max="8469" width="7.28515625" style="455" hidden="1"/>
    <col min="8470" max="8470" width="8.140625" style="455" hidden="1"/>
    <col min="8471" max="8471" width="11.85546875" style="455" hidden="1"/>
    <col min="8472" max="8472" width="9.7109375" style="455" hidden="1"/>
    <col min="8473" max="8473" width="9.140625" style="455" hidden="1"/>
    <col min="8474" max="8474" width="12.85546875" style="455" hidden="1"/>
    <col min="8475" max="8715" width="9.140625" style="455" hidden="1"/>
    <col min="8716" max="8716" width="9" style="455" hidden="1"/>
    <col min="8717" max="8717" width="16.5703125" style="455" hidden="1"/>
    <col min="8718" max="8718" width="10" style="455" hidden="1"/>
    <col min="8719" max="8719" width="10.140625" style="455" hidden="1"/>
    <col min="8720" max="8720" width="8.85546875" style="455" hidden="1"/>
    <col min="8721" max="8721" width="10" style="455" hidden="1"/>
    <col min="8722" max="8722" width="6.140625" style="455" hidden="1"/>
    <col min="8723" max="8723" width="7.42578125" style="455" hidden="1"/>
    <col min="8724" max="8724" width="6.5703125" style="455" hidden="1"/>
    <col min="8725" max="8725" width="7.28515625" style="455" hidden="1"/>
    <col min="8726" max="8726" width="8.140625" style="455" hidden="1"/>
    <col min="8727" max="8727" width="11.85546875" style="455" hidden="1"/>
    <col min="8728" max="8728" width="9.7109375" style="455" hidden="1"/>
    <col min="8729" max="8729" width="9.140625" style="455" hidden="1"/>
    <col min="8730" max="8730" width="12.85546875" style="455" hidden="1"/>
    <col min="8731" max="8971" width="9.140625" style="455" hidden="1"/>
    <col min="8972" max="8972" width="9" style="455" hidden="1"/>
    <col min="8973" max="8973" width="16.5703125" style="455" hidden="1"/>
    <col min="8974" max="8974" width="10" style="455" hidden="1"/>
    <col min="8975" max="8975" width="10.140625" style="455" hidden="1"/>
    <col min="8976" max="8976" width="8.85546875" style="455" hidden="1"/>
    <col min="8977" max="8977" width="10" style="455" hidden="1"/>
    <col min="8978" max="8978" width="6.140625" style="455" hidden="1"/>
    <col min="8979" max="8979" width="7.42578125" style="455" hidden="1"/>
    <col min="8980" max="8980" width="6.5703125" style="455" hidden="1"/>
    <col min="8981" max="8981" width="7.28515625" style="455" hidden="1"/>
    <col min="8982" max="8982" width="8.140625" style="455" hidden="1"/>
    <col min="8983" max="8983" width="11.85546875" style="455" hidden="1"/>
    <col min="8984" max="8984" width="9.7109375" style="455" hidden="1"/>
    <col min="8985" max="8985" width="9.140625" style="455" hidden="1"/>
    <col min="8986" max="8986" width="12.85546875" style="455" hidden="1"/>
    <col min="8987" max="9227" width="9.140625" style="455" hidden="1"/>
    <col min="9228" max="9228" width="9" style="455" hidden="1"/>
    <col min="9229" max="9229" width="16.5703125" style="455" hidden="1"/>
    <col min="9230" max="9230" width="10" style="455" hidden="1"/>
    <col min="9231" max="9231" width="10.140625" style="455" hidden="1"/>
    <col min="9232" max="9232" width="8.85546875" style="455" hidden="1"/>
    <col min="9233" max="9233" width="10" style="455" hidden="1"/>
    <col min="9234" max="9234" width="6.140625" style="455" hidden="1"/>
    <col min="9235" max="9235" width="7.42578125" style="455" hidden="1"/>
    <col min="9236" max="9236" width="6.5703125" style="455" hidden="1"/>
    <col min="9237" max="9237" width="7.28515625" style="455" hidden="1"/>
    <col min="9238" max="9238" width="8.140625" style="455" hidden="1"/>
    <col min="9239" max="9239" width="11.85546875" style="455" hidden="1"/>
    <col min="9240" max="9240" width="9.7109375" style="455" hidden="1"/>
    <col min="9241" max="9241" width="9.140625" style="455" hidden="1"/>
    <col min="9242" max="9242" width="12.85546875" style="455" hidden="1"/>
    <col min="9243" max="9483" width="9.140625" style="455" hidden="1"/>
    <col min="9484" max="9484" width="9" style="455" hidden="1"/>
    <col min="9485" max="9485" width="16.5703125" style="455" hidden="1"/>
    <col min="9486" max="9486" width="10" style="455" hidden="1"/>
    <col min="9487" max="9487" width="10.140625" style="455" hidden="1"/>
    <col min="9488" max="9488" width="8.85546875" style="455" hidden="1"/>
    <col min="9489" max="9489" width="10" style="455" hidden="1"/>
    <col min="9490" max="9490" width="6.140625" style="455" hidden="1"/>
    <col min="9491" max="9491" width="7.42578125" style="455" hidden="1"/>
    <col min="9492" max="9492" width="6.5703125" style="455" hidden="1"/>
    <col min="9493" max="9493" width="7.28515625" style="455" hidden="1"/>
    <col min="9494" max="9494" width="8.140625" style="455" hidden="1"/>
    <col min="9495" max="9495" width="11.85546875" style="455" hidden="1"/>
    <col min="9496" max="9496" width="9.7109375" style="455" hidden="1"/>
    <col min="9497" max="9497" width="9.140625" style="455" hidden="1"/>
    <col min="9498" max="9498" width="12.85546875" style="455" hidden="1"/>
    <col min="9499" max="9739" width="9.140625" style="455" hidden="1"/>
    <col min="9740" max="9740" width="9" style="455" hidden="1"/>
    <col min="9741" max="9741" width="16.5703125" style="455" hidden="1"/>
    <col min="9742" max="9742" width="10" style="455" hidden="1"/>
    <col min="9743" max="9743" width="10.140625" style="455" hidden="1"/>
    <col min="9744" max="9744" width="8.85546875" style="455" hidden="1"/>
    <col min="9745" max="9745" width="10" style="455" hidden="1"/>
    <col min="9746" max="9746" width="6.140625" style="455" hidden="1"/>
    <col min="9747" max="9747" width="7.42578125" style="455" hidden="1"/>
    <col min="9748" max="9748" width="6.5703125" style="455" hidden="1"/>
    <col min="9749" max="9749" width="7.28515625" style="455" hidden="1"/>
    <col min="9750" max="9750" width="8.140625" style="455" hidden="1"/>
    <col min="9751" max="9751" width="11.85546875" style="455" hidden="1"/>
    <col min="9752" max="9752" width="9.7109375" style="455" hidden="1"/>
    <col min="9753" max="9753" width="9.140625" style="455" hidden="1"/>
    <col min="9754" max="9754" width="12.85546875" style="455" hidden="1"/>
    <col min="9755" max="9995" width="9.140625" style="455" hidden="1"/>
    <col min="9996" max="9996" width="9" style="455" hidden="1"/>
    <col min="9997" max="9997" width="16.5703125" style="455" hidden="1"/>
    <col min="9998" max="9998" width="10" style="455" hidden="1"/>
    <col min="9999" max="9999" width="10.140625" style="455" hidden="1"/>
    <col min="10000" max="10000" width="8.85546875" style="455" hidden="1"/>
    <col min="10001" max="10001" width="10" style="455" hidden="1"/>
    <col min="10002" max="10002" width="6.140625" style="455" hidden="1"/>
    <col min="10003" max="10003" width="7.42578125" style="455" hidden="1"/>
    <col min="10004" max="10004" width="6.5703125" style="455" hidden="1"/>
    <col min="10005" max="10005" width="7.28515625" style="455" hidden="1"/>
    <col min="10006" max="10006" width="8.140625" style="455" hidden="1"/>
    <col min="10007" max="10007" width="11.85546875" style="455" hidden="1"/>
    <col min="10008" max="10008" width="9.7109375" style="455" hidden="1"/>
    <col min="10009" max="10009" width="9.140625" style="455" hidden="1"/>
    <col min="10010" max="10010" width="12.85546875" style="455" hidden="1"/>
    <col min="10011" max="10251" width="9.140625" style="455" hidden="1"/>
    <col min="10252" max="10252" width="9" style="455" hidden="1"/>
    <col min="10253" max="10253" width="16.5703125" style="455" hidden="1"/>
    <col min="10254" max="10254" width="10" style="455" hidden="1"/>
    <col min="10255" max="10255" width="10.140625" style="455" hidden="1"/>
    <col min="10256" max="10256" width="8.85546875" style="455" hidden="1"/>
    <col min="10257" max="10257" width="10" style="455" hidden="1"/>
    <col min="10258" max="10258" width="6.140625" style="455" hidden="1"/>
    <col min="10259" max="10259" width="7.42578125" style="455" hidden="1"/>
    <col min="10260" max="10260" width="6.5703125" style="455" hidden="1"/>
    <col min="10261" max="10261" width="7.28515625" style="455" hidden="1"/>
    <col min="10262" max="10262" width="8.140625" style="455" hidden="1"/>
    <col min="10263" max="10263" width="11.85546875" style="455" hidden="1"/>
    <col min="10264" max="10264" width="9.7109375" style="455" hidden="1"/>
    <col min="10265" max="10265" width="9.140625" style="455" hidden="1"/>
    <col min="10266" max="10266" width="12.85546875" style="455" hidden="1"/>
    <col min="10267" max="10507" width="9.140625" style="455" hidden="1"/>
    <col min="10508" max="10508" width="9" style="455" hidden="1"/>
    <col min="10509" max="10509" width="16.5703125" style="455" hidden="1"/>
    <col min="10510" max="10510" width="10" style="455" hidden="1"/>
    <col min="10511" max="10511" width="10.140625" style="455" hidden="1"/>
    <col min="10512" max="10512" width="8.85546875" style="455" hidden="1"/>
    <col min="10513" max="10513" width="10" style="455" hidden="1"/>
    <col min="10514" max="10514" width="6.140625" style="455" hidden="1"/>
    <col min="10515" max="10515" width="7.42578125" style="455" hidden="1"/>
    <col min="10516" max="10516" width="6.5703125" style="455" hidden="1"/>
    <col min="10517" max="10517" width="7.28515625" style="455" hidden="1"/>
    <col min="10518" max="10518" width="8.140625" style="455" hidden="1"/>
    <col min="10519" max="10519" width="11.85546875" style="455" hidden="1"/>
    <col min="10520" max="10520" width="9.7109375" style="455" hidden="1"/>
    <col min="10521" max="10521" width="9.140625" style="455" hidden="1"/>
    <col min="10522" max="10522" width="12.85546875" style="455" hidden="1"/>
    <col min="10523" max="10763" width="9.140625" style="455" hidden="1"/>
    <col min="10764" max="10764" width="9" style="455" hidden="1"/>
    <col min="10765" max="10765" width="16.5703125" style="455" hidden="1"/>
    <col min="10766" max="10766" width="10" style="455" hidden="1"/>
    <col min="10767" max="10767" width="10.140625" style="455" hidden="1"/>
    <col min="10768" max="10768" width="8.85546875" style="455" hidden="1"/>
    <col min="10769" max="10769" width="10" style="455" hidden="1"/>
    <col min="10770" max="10770" width="6.140625" style="455" hidden="1"/>
    <col min="10771" max="10771" width="7.42578125" style="455" hidden="1"/>
    <col min="10772" max="10772" width="6.5703125" style="455" hidden="1"/>
    <col min="10773" max="10773" width="7.28515625" style="455" hidden="1"/>
    <col min="10774" max="10774" width="8.140625" style="455" hidden="1"/>
    <col min="10775" max="10775" width="11.85546875" style="455" hidden="1"/>
    <col min="10776" max="10776" width="9.7109375" style="455" hidden="1"/>
    <col min="10777" max="10777" width="9.140625" style="455" hidden="1"/>
    <col min="10778" max="10778" width="12.85546875" style="455" hidden="1"/>
    <col min="10779" max="11019" width="9.140625" style="455" hidden="1"/>
    <col min="11020" max="11020" width="9" style="455" hidden="1"/>
    <col min="11021" max="11021" width="16.5703125" style="455" hidden="1"/>
    <col min="11022" max="11022" width="10" style="455" hidden="1"/>
    <col min="11023" max="11023" width="10.140625" style="455" hidden="1"/>
    <col min="11024" max="11024" width="8.85546875" style="455" hidden="1"/>
    <col min="11025" max="11025" width="10" style="455" hidden="1"/>
    <col min="11026" max="11026" width="6.140625" style="455" hidden="1"/>
    <col min="11027" max="11027" width="7.42578125" style="455" hidden="1"/>
    <col min="11028" max="11028" width="6.5703125" style="455" hidden="1"/>
    <col min="11029" max="11029" width="7.28515625" style="455" hidden="1"/>
    <col min="11030" max="11030" width="8.140625" style="455" hidden="1"/>
    <col min="11031" max="11031" width="11.85546875" style="455" hidden="1"/>
    <col min="11032" max="11032" width="9.7109375" style="455" hidden="1"/>
    <col min="11033" max="11033" width="9.140625" style="455" hidden="1"/>
    <col min="11034" max="11034" width="12.85546875" style="455" hidden="1"/>
    <col min="11035" max="11275" width="9.140625" style="455" hidden="1"/>
    <col min="11276" max="11276" width="9" style="455" hidden="1"/>
    <col min="11277" max="11277" width="16.5703125" style="455" hidden="1"/>
    <col min="11278" max="11278" width="10" style="455" hidden="1"/>
    <col min="11279" max="11279" width="10.140625" style="455" hidden="1"/>
    <col min="11280" max="11280" width="8.85546875" style="455" hidden="1"/>
    <col min="11281" max="11281" width="10" style="455" hidden="1"/>
    <col min="11282" max="11282" width="6.140625" style="455" hidden="1"/>
    <col min="11283" max="11283" width="7.42578125" style="455" hidden="1"/>
    <col min="11284" max="11284" width="6.5703125" style="455" hidden="1"/>
    <col min="11285" max="11285" width="7.28515625" style="455" hidden="1"/>
    <col min="11286" max="11286" width="8.140625" style="455" hidden="1"/>
    <col min="11287" max="11287" width="11.85546875" style="455" hidden="1"/>
    <col min="11288" max="11288" width="9.7109375" style="455" hidden="1"/>
    <col min="11289" max="11289" width="9.140625" style="455" hidden="1"/>
    <col min="11290" max="11290" width="12.85546875" style="455" hidden="1"/>
    <col min="11291" max="11531" width="9.140625" style="455" hidden="1"/>
    <col min="11532" max="11532" width="9" style="455" hidden="1"/>
    <col min="11533" max="11533" width="16.5703125" style="455" hidden="1"/>
    <col min="11534" max="11534" width="10" style="455" hidden="1"/>
    <col min="11535" max="11535" width="10.140625" style="455" hidden="1"/>
    <col min="11536" max="11536" width="8.85546875" style="455" hidden="1"/>
    <col min="11537" max="11537" width="10" style="455" hidden="1"/>
    <col min="11538" max="11538" width="6.140625" style="455" hidden="1"/>
    <col min="11539" max="11539" width="7.42578125" style="455" hidden="1"/>
    <col min="11540" max="11540" width="6.5703125" style="455" hidden="1"/>
    <col min="11541" max="11541" width="7.28515625" style="455" hidden="1"/>
    <col min="11542" max="11542" width="8.140625" style="455" hidden="1"/>
    <col min="11543" max="11543" width="11.85546875" style="455" hidden="1"/>
    <col min="11544" max="11544" width="9.7109375" style="455" hidden="1"/>
    <col min="11545" max="11545" width="9.140625" style="455" hidden="1"/>
    <col min="11546" max="11546" width="12.85546875" style="455" hidden="1"/>
    <col min="11547" max="11787" width="9.140625" style="455" hidden="1"/>
    <col min="11788" max="11788" width="9" style="455" hidden="1"/>
    <col min="11789" max="11789" width="16.5703125" style="455" hidden="1"/>
    <col min="11790" max="11790" width="10" style="455" hidden="1"/>
    <col min="11791" max="11791" width="10.140625" style="455" hidden="1"/>
    <col min="11792" max="11792" width="8.85546875" style="455" hidden="1"/>
    <col min="11793" max="11793" width="10" style="455" hidden="1"/>
    <col min="11794" max="11794" width="6.140625" style="455" hidden="1"/>
    <col min="11795" max="11795" width="7.42578125" style="455" hidden="1"/>
    <col min="11796" max="11796" width="6.5703125" style="455" hidden="1"/>
    <col min="11797" max="11797" width="7.28515625" style="455" hidden="1"/>
    <col min="11798" max="11798" width="8.140625" style="455" hidden="1"/>
    <col min="11799" max="11799" width="11.85546875" style="455" hidden="1"/>
    <col min="11800" max="11800" width="9.7109375" style="455" hidden="1"/>
    <col min="11801" max="11801" width="9.140625" style="455" hidden="1"/>
    <col min="11802" max="11802" width="12.85546875" style="455" hidden="1"/>
    <col min="11803" max="12043" width="9.140625" style="455" hidden="1"/>
    <col min="12044" max="12044" width="9" style="455" hidden="1"/>
    <col min="12045" max="12045" width="16.5703125" style="455" hidden="1"/>
    <col min="12046" max="12046" width="10" style="455" hidden="1"/>
    <col min="12047" max="12047" width="10.140625" style="455" hidden="1"/>
    <col min="12048" max="12048" width="8.85546875" style="455" hidden="1"/>
    <col min="12049" max="12049" width="10" style="455" hidden="1"/>
    <col min="12050" max="12050" width="6.140625" style="455" hidden="1"/>
    <col min="12051" max="12051" width="7.42578125" style="455" hidden="1"/>
    <col min="12052" max="12052" width="6.5703125" style="455" hidden="1"/>
    <col min="12053" max="12053" width="7.28515625" style="455" hidden="1"/>
    <col min="12054" max="12054" width="8.140625" style="455" hidden="1"/>
    <col min="12055" max="12055" width="11.85546875" style="455" hidden="1"/>
    <col min="12056" max="12056" width="9.7109375" style="455" hidden="1"/>
    <col min="12057" max="12057" width="9.140625" style="455" hidden="1"/>
    <col min="12058" max="12058" width="12.85546875" style="455" hidden="1"/>
    <col min="12059" max="12299" width="9.140625" style="455" hidden="1"/>
    <col min="12300" max="12300" width="9" style="455" hidden="1"/>
    <col min="12301" max="12301" width="16.5703125" style="455" hidden="1"/>
    <col min="12302" max="12302" width="10" style="455" hidden="1"/>
    <col min="12303" max="12303" width="10.140625" style="455" hidden="1"/>
    <col min="12304" max="12304" width="8.85546875" style="455" hidden="1"/>
    <col min="12305" max="12305" width="10" style="455" hidden="1"/>
    <col min="12306" max="12306" width="6.140625" style="455" hidden="1"/>
    <col min="12307" max="12307" width="7.42578125" style="455" hidden="1"/>
    <col min="12308" max="12308" width="6.5703125" style="455" hidden="1"/>
    <col min="12309" max="12309" width="7.28515625" style="455" hidden="1"/>
    <col min="12310" max="12310" width="8.140625" style="455" hidden="1"/>
    <col min="12311" max="12311" width="11.85546875" style="455" hidden="1"/>
    <col min="12312" max="12312" width="9.7109375" style="455" hidden="1"/>
    <col min="12313" max="12313" width="9.140625" style="455" hidden="1"/>
    <col min="12314" max="12314" width="12.85546875" style="455" hidden="1"/>
    <col min="12315" max="12555" width="9.140625" style="455" hidden="1"/>
    <col min="12556" max="12556" width="9" style="455" hidden="1"/>
    <col min="12557" max="12557" width="16.5703125" style="455" hidden="1"/>
    <col min="12558" max="12558" width="10" style="455" hidden="1"/>
    <col min="12559" max="12559" width="10.140625" style="455" hidden="1"/>
    <col min="12560" max="12560" width="8.85546875" style="455" hidden="1"/>
    <col min="12561" max="12561" width="10" style="455" hidden="1"/>
    <col min="12562" max="12562" width="6.140625" style="455" hidden="1"/>
    <col min="12563" max="12563" width="7.42578125" style="455" hidden="1"/>
    <col min="12564" max="12564" width="6.5703125" style="455" hidden="1"/>
    <col min="12565" max="12565" width="7.28515625" style="455" hidden="1"/>
    <col min="12566" max="12566" width="8.140625" style="455" hidden="1"/>
    <col min="12567" max="12567" width="11.85546875" style="455" hidden="1"/>
    <col min="12568" max="12568" width="9.7109375" style="455" hidden="1"/>
    <col min="12569" max="12569" width="9.140625" style="455" hidden="1"/>
    <col min="12570" max="12570" width="12.85546875" style="455" hidden="1"/>
    <col min="12571" max="12811" width="9.140625" style="455" hidden="1"/>
    <col min="12812" max="12812" width="9" style="455" hidden="1"/>
    <col min="12813" max="12813" width="16.5703125" style="455" hidden="1"/>
    <col min="12814" max="12814" width="10" style="455" hidden="1"/>
    <col min="12815" max="12815" width="10.140625" style="455" hidden="1"/>
    <col min="12816" max="12816" width="8.85546875" style="455" hidden="1"/>
    <col min="12817" max="12817" width="10" style="455" hidden="1"/>
    <col min="12818" max="12818" width="6.140625" style="455" hidden="1"/>
    <col min="12819" max="12819" width="7.42578125" style="455" hidden="1"/>
    <col min="12820" max="12820" width="6.5703125" style="455" hidden="1"/>
    <col min="12821" max="12821" width="7.28515625" style="455" hidden="1"/>
    <col min="12822" max="12822" width="8.140625" style="455" hidden="1"/>
    <col min="12823" max="12823" width="11.85546875" style="455" hidden="1"/>
    <col min="12824" max="12824" width="9.7109375" style="455" hidden="1"/>
    <col min="12825" max="12825" width="9.140625" style="455" hidden="1"/>
    <col min="12826" max="12826" width="12.85546875" style="455" hidden="1"/>
    <col min="12827" max="13067" width="9.140625" style="455" hidden="1"/>
    <col min="13068" max="13068" width="9" style="455" hidden="1"/>
    <col min="13069" max="13069" width="16.5703125" style="455" hidden="1"/>
    <col min="13070" max="13070" width="10" style="455" hidden="1"/>
    <col min="13071" max="13071" width="10.140625" style="455" hidden="1"/>
    <col min="13072" max="13072" width="8.85546875" style="455" hidden="1"/>
    <col min="13073" max="13073" width="10" style="455" hidden="1"/>
    <col min="13074" max="13074" width="6.140625" style="455" hidden="1"/>
    <col min="13075" max="13075" width="7.42578125" style="455" hidden="1"/>
    <col min="13076" max="13076" width="6.5703125" style="455" hidden="1"/>
    <col min="13077" max="13077" width="7.28515625" style="455" hidden="1"/>
    <col min="13078" max="13078" width="8.140625" style="455" hidden="1"/>
    <col min="13079" max="13079" width="11.85546875" style="455" hidden="1"/>
    <col min="13080" max="13080" width="9.7109375" style="455" hidden="1"/>
    <col min="13081" max="13081" width="9.140625" style="455" hidden="1"/>
    <col min="13082" max="13082" width="12.85546875" style="455" hidden="1"/>
    <col min="13083" max="13323" width="9.140625" style="455" hidden="1"/>
    <col min="13324" max="13324" width="9" style="455" hidden="1"/>
    <col min="13325" max="13325" width="16.5703125" style="455" hidden="1"/>
    <col min="13326" max="13326" width="10" style="455" hidden="1"/>
    <col min="13327" max="13327" width="10.140625" style="455" hidden="1"/>
    <col min="13328" max="13328" width="8.85546875" style="455" hidden="1"/>
    <col min="13329" max="13329" width="10" style="455" hidden="1"/>
    <col min="13330" max="13330" width="6.140625" style="455" hidden="1"/>
    <col min="13331" max="13331" width="7.42578125" style="455" hidden="1"/>
    <col min="13332" max="13332" width="6.5703125" style="455" hidden="1"/>
    <col min="13333" max="13333" width="7.28515625" style="455" hidden="1"/>
    <col min="13334" max="13334" width="8.140625" style="455" hidden="1"/>
    <col min="13335" max="13335" width="11.85546875" style="455" hidden="1"/>
    <col min="13336" max="13336" width="9.7109375" style="455" hidden="1"/>
    <col min="13337" max="13337" width="9.140625" style="455" hidden="1"/>
    <col min="13338" max="13338" width="12.85546875" style="455" hidden="1"/>
    <col min="13339" max="13579" width="9.140625" style="455" hidden="1"/>
    <col min="13580" max="13580" width="9" style="455" hidden="1"/>
    <col min="13581" max="13581" width="16.5703125" style="455" hidden="1"/>
    <col min="13582" max="13582" width="10" style="455" hidden="1"/>
    <col min="13583" max="13583" width="10.140625" style="455" hidden="1"/>
    <col min="13584" max="13584" width="8.85546875" style="455" hidden="1"/>
    <col min="13585" max="13585" width="10" style="455" hidden="1"/>
    <col min="13586" max="13586" width="6.140625" style="455" hidden="1"/>
    <col min="13587" max="13587" width="7.42578125" style="455" hidden="1"/>
    <col min="13588" max="13588" width="6.5703125" style="455" hidden="1"/>
    <col min="13589" max="13589" width="7.28515625" style="455" hidden="1"/>
    <col min="13590" max="13590" width="8.140625" style="455" hidden="1"/>
    <col min="13591" max="13591" width="11.85546875" style="455" hidden="1"/>
    <col min="13592" max="13592" width="9.7109375" style="455" hidden="1"/>
    <col min="13593" max="13593" width="9.140625" style="455" hidden="1"/>
    <col min="13594" max="13594" width="12.85546875" style="455" hidden="1"/>
    <col min="13595" max="13835" width="9.140625" style="455" hidden="1"/>
    <col min="13836" max="13836" width="9" style="455" hidden="1"/>
    <col min="13837" max="13837" width="16.5703125" style="455" hidden="1"/>
    <col min="13838" max="13838" width="10" style="455" hidden="1"/>
    <col min="13839" max="13839" width="10.140625" style="455" hidden="1"/>
    <col min="13840" max="13840" width="8.85546875" style="455" hidden="1"/>
    <col min="13841" max="13841" width="10" style="455" hidden="1"/>
    <col min="13842" max="13842" width="6.140625" style="455" hidden="1"/>
    <col min="13843" max="13843" width="7.42578125" style="455" hidden="1"/>
    <col min="13844" max="13844" width="6.5703125" style="455" hidden="1"/>
    <col min="13845" max="13845" width="7.28515625" style="455" hidden="1"/>
    <col min="13846" max="13846" width="8.140625" style="455" hidden="1"/>
    <col min="13847" max="13847" width="11.85546875" style="455" hidden="1"/>
    <col min="13848" max="13848" width="9.7109375" style="455" hidden="1"/>
    <col min="13849" max="13849" width="9.140625" style="455" hidden="1"/>
    <col min="13850" max="13850" width="12.85546875" style="455" hidden="1"/>
    <col min="13851" max="14091" width="9.140625" style="455" hidden="1"/>
    <col min="14092" max="14092" width="9" style="455" hidden="1"/>
    <col min="14093" max="14093" width="16.5703125" style="455" hidden="1"/>
    <col min="14094" max="14094" width="10" style="455" hidden="1"/>
    <col min="14095" max="14095" width="10.140625" style="455" hidden="1"/>
    <col min="14096" max="14096" width="8.85546875" style="455" hidden="1"/>
    <col min="14097" max="14097" width="10" style="455" hidden="1"/>
    <col min="14098" max="14098" width="6.140625" style="455" hidden="1"/>
    <col min="14099" max="14099" width="7.42578125" style="455" hidden="1"/>
    <col min="14100" max="14100" width="6.5703125" style="455" hidden="1"/>
    <col min="14101" max="14101" width="7.28515625" style="455" hidden="1"/>
    <col min="14102" max="14102" width="8.140625" style="455" hidden="1"/>
    <col min="14103" max="14103" width="11.85546875" style="455" hidden="1"/>
    <col min="14104" max="14104" width="9.7109375" style="455" hidden="1"/>
    <col min="14105" max="14105" width="9.140625" style="455" hidden="1"/>
    <col min="14106" max="14106" width="12.85546875" style="455" hidden="1"/>
    <col min="14107" max="14347" width="9.140625" style="455" hidden="1"/>
    <col min="14348" max="14348" width="9" style="455" hidden="1"/>
    <col min="14349" max="14349" width="16.5703125" style="455" hidden="1"/>
    <col min="14350" max="14350" width="10" style="455" hidden="1"/>
    <col min="14351" max="14351" width="10.140625" style="455" hidden="1"/>
    <col min="14352" max="14352" width="8.85546875" style="455" hidden="1"/>
    <col min="14353" max="14353" width="10" style="455" hidden="1"/>
    <col min="14354" max="14354" width="6.140625" style="455" hidden="1"/>
    <col min="14355" max="14355" width="7.42578125" style="455" hidden="1"/>
    <col min="14356" max="14356" width="6.5703125" style="455" hidden="1"/>
    <col min="14357" max="14357" width="7.28515625" style="455" hidden="1"/>
    <col min="14358" max="14358" width="8.140625" style="455" hidden="1"/>
    <col min="14359" max="14359" width="11.85546875" style="455" hidden="1"/>
    <col min="14360" max="14360" width="9.7109375" style="455" hidden="1"/>
    <col min="14361" max="14361" width="9.140625" style="455" hidden="1"/>
    <col min="14362" max="14362" width="12.85546875" style="455" hidden="1"/>
    <col min="14363" max="14603" width="9.140625" style="455" hidden="1"/>
    <col min="14604" max="14604" width="9" style="455" hidden="1"/>
    <col min="14605" max="14605" width="16.5703125" style="455" hidden="1"/>
    <col min="14606" max="14606" width="10" style="455" hidden="1"/>
    <col min="14607" max="14607" width="10.140625" style="455" hidden="1"/>
    <col min="14608" max="14608" width="8.85546875" style="455" hidden="1"/>
    <col min="14609" max="14609" width="10" style="455" hidden="1"/>
    <col min="14610" max="14610" width="6.140625" style="455" hidden="1"/>
    <col min="14611" max="14611" width="7.42578125" style="455" hidden="1"/>
    <col min="14612" max="14612" width="6.5703125" style="455" hidden="1"/>
    <col min="14613" max="14613" width="7.28515625" style="455" hidden="1"/>
    <col min="14614" max="14614" width="8.140625" style="455" hidden="1"/>
    <col min="14615" max="14615" width="11.85546875" style="455" hidden="1"/>
    <col min="14616" max="14616" width="9.7109375" style="455" hidden="1"/>
    <col min="14617" max="14617" width="9.140625" style="455" hidden="1"/>
    <col min="14618" max="14618" width="12.85546875" style="455" hidden="1"/>
    <col min="14619" max="14859" width="9.140625" style="455" hidden="1"/>
    <col min="14860" max="14860" width="9" style="455" hidden="1"/>
    <col min="14861" max="14861" width="16.5703125" style="455" hidden="1"/>
    <col min="14862" max="14862" width="10" style="455" hidden="1"/>
    <col min="14863" max="14863" width="10.140625" style="455" hidden="1"/>
    <col min="14864" max="14864" width="8.85546875" style="455" hidden="1"/>
    <col min="14865" max="14865" width="10" style="455" hidden="1"/>
    <col min="14866" max="14866" width="6.140625" style="455" hidden="1"/>
    <col min="14867" max="14867" width="7.42578125" style="455" hidden="1"/>
    <col min="14868" max="14868" width="6.5703125" style="455" hidden="1"/>
    <col min="14869" max="14869" width="7.28515625" style="455" hidden="1"/>
    <col min="14870" max="14870" width="8.140625" style="455" hidden="1"/>
    <col min="14871" max="14871" width="11.85546875" style="455" hidden="1"/>
    <col min="14872" max="14872" width="9.7109375" style="455" hidden="1"/>
    <col min="14873" max="14873" width="9.140625" style="455" hidden="1"/>
    <col min="14874" max="14874" width="12.85546875" style="455" hidden="1"/>
    <col min="14875" max="15115" width="9.140625" style="455" hidden="1"/>
    <col min="15116" max="15116" width="9" style="455" hidden="1"/>
    <col min="15117" max="15117" width="16.5703125" style="455" hidden="1"/>
    <col min="15118" max="15118" width="10" style="455" hidden="1"/>
    <col min="15119" max="15119" width="10.140625" style="455" hidden="1"/>
    <col min="15120" max="15120" width="8.85546875" style="455" hidden="1"/>
    <col min="15121" max="15121" width="10" style="455" hidden="1"/>
    <col min="15122" max="15122" width="6.140625" style="455" hidden="1"/>
    <col min="15123" max="15123" width="7.42578125" style="455" hidden="1"/>
    <col min="15124" max="15124" width="6.5703125" style="455" hidden="1"/>
    <col min="15125" max="15125" width="7.28515625" style="455" hidden="1"/>
    <col min="15126" max="15126" width="8.140625" style="455" hidden="1"/>
    <col min="15127" max="15127" width="11.85546875" style="455" hidden="1"/>
    <col min="15128" max="15128" width="9.7109375" style="455" hidden="1"/>
    <col min="15129" max="15129" width="9.140625" style="455" hidden="1"/>
    <col min="15130" max="15130" width="12.85546875" style="455" hidden="1"/>
    <col min="15131" max="15371" width="9.140625" style="455" hidden="1"/>
    <col min="15372" max="15372" width="9" style="455" hidden="1"/>
    <col min="15373" max="15373" width="16.5703125" style="455" hidden="1"/>
    <col min="15374" max="15374" width="10" style="455" hidden="1"/>
    <col min="15375" max="15375" width="10.140625" style="455" hidden="1"/>
    <col min="15376" max="15376" width="8.85546875" style="455" hidden="1"/>
    <col min="15377" max="15377" width="10" style="455" hidden="1"/>
    <col min="15378" max="15378" width="6.140625" style="455" hidden="1"/>
    <col min="15379" max="15379" width="7.42578125" style="455" hidden="1"/>
    <col min="15380" max="15380" width="6.5703125" style="455" hidden="1"/>
    <col min="15381" max="15381" width="7.28515625" style="455" hidden="1"/>
    <col min="15382" max="15382" width="8.140625" style="455" hidden="1"/>
    <col min="15383" max="15383" width="11.85546875" style="455" hidden="1"/>
    <col min="15384" max="15384" width="9.7109375" style="455" hidden="1"/>
    <col min="15385" max="15385" width="9.140625" style="455" hidden="1"/>
    <col min="15386" max="15386" width="12.85546875" style="455" hidden="1"/>
    <col min="15387" max="15627" width="9.140625" style="455" hidden="1"/>
    <col min="15628" max="15628" width="9" style="455" hidden="1"/>
    <col min="15629" max="15629" width="16.5703125" style="455" hidden="1"/>
    <col min="15630" max="15630" width="10" style="455" hidden="1"/>
    <col min="15631" max="15631" width="10.140625" style="455" hidden="1"/>
    <col min="15632" max="15632" width="8.85546875" style="455" hidden="1"/>
    <col min="15633" max="15633" width="10" style="455" hidden="1"/>
    <col min="15634" max="15634" width="6.140625" style="455" hidden="1"/>
    <col min="15635" max="15635" width="7.42578125" style="455" hidden="1"/>
    <col min="15636" max="15636" width="6.5703125" style="455" hidden="1"/>
    <col min="15637" max="15637" width="7.28515625" style="455" hidden="1"/>
    <col min="15638" max="15638" width="8.140625" style="455" hidden="1"/>
    <col min="15639" max="15639" width="11.85546875" style="455" hidden="1"/>
    <col min="15640" max="15640" width="9.7109375" style="455" hidden="1"/>
    <col min="15641" max="15641" width="9.140625" style="455" hidden="1"/>
    <col min="15642" max="15642" width="12.85546875" style="455" hidden="1"/>
    <col min="15643" max="15883" width="9.140625" style="455" hidden="1"/>
    <col min="15884" max="15884" width="9" style="455" hidden="1"/>
    <col min="15885" max="15885" width="16.5703125" style="455" hidden="1"/>
    <col min="15886" max="15886" width="10" style="455" hidden="1"/>
    <col min="15887" max="15887" width="10.140625" style="455" hidden="1"/>
    <col min="15888" max="15888" width="8.85546875" style="455" hidden="1"/>
    <col min="15889" max="15889" width="10" style="455" hidden="1"/>
    <col min="15890" max="15890" width="6.140625" style="455" hidden="1"/>
    <col min="15891" max="15891" width="7.42578125" style="455" hidden="1"/>
    <col min="15892" max="15892" width="6.5703125" style="455" hidden="1"/>
    <col min="15893" max="15893" width="7.28515625" style="455" hidden="1"/>
    <col min="15894" max="15894" width="8.140625" style="455" hidden="1"/>
    <col min="15895" max="15895" width="11.85546875" style="455" hidden="1"/>
    <col min="15896" max="15896" width="9.7109375" style="455" hidden="1"/>
    <col min="15897" max="15897" width="9.140625" style="455" hidden="1"/>
    <col min="15898" max="15898" width="12.85546875" style="455" hidden="1"/>
    <col min="15899" max="16139" width="9.140625" style="455" hidden="1"/>
    <col min="16140" max="16140" width="9" style="455" hidden="1"/>
    <col min="16141" max="16141" width="16.5703125" style="455" hidden="1"/>
    <col min="16142" max="16142" width="10" style="455" hidden="1"/>
    <col min="16143" max="16143" width="10.140625" style="455" hidden="1"/>
    <col min="16144" max="16144" width="8.85546875" style="455" hidden="1"/>
    <col min="16145" max="16145" width="10" style="455" hidden="1"/>
    <col min="16146" max="16146" width="6.140625" style="455" hidden="1"/>
    <col min="16147" max="16147" width="7.42578125" style="455" hidden="1"/>
    <col min="16148" max="16148" width="6.5703125" style="455" hidden="1"/>
    <col min="16149" max="16149" width="7.28515625" style="455" hidden="1"/>
    <col min="16150" max="16150" width="8.140625" style="455" hidden="1"/>
    <col min="16151" max="16151" width="11.85546875" style="455" hidden="1"/>
    <col min="16152" max="16152" width="9.7109375" style="455" hidden="1"/>
    <col min="16153" max="16153" width="9.140625" style="455" hidden="1"/>
    <col min="16154" max="16155" width="12.85546875" style="455" hidden="1"/>
    <col min="16156" max="16384" width="9.140625" style="455" hidden="1"/>
  </cols>
  <sheetData>
    <row r="1" spans="1:45" s="399" customFormat="1" x14ac:dyDescent="0.25">
      <c r="A1" s="397"/>
      <c r="B1" s="398"/>
      <c r="X1" s="400"/>
      <c r="Y1" s="400" t="s">
        <v>0</v>
      </c>
      <c r="Z1" s="401" t="s">
        <v>719</v>
      </c>
      <c r="AS1" s="402" t="s">
        <v>241</v>
      </c>
    </row>
    <row r="2" spans="1:45" s="407" customFormat="1" ht="15" x14ac:dyDescent="0.2">
      <c r="A2" s="403" t="s">
        <v>1</v>
      </c>
      <c r="B2" s="404"/>
      <c r="C2" s="914"/>
      <c r="D2" s="914"/>
      <c r="E2" s="914"/>
      <c r="F2" s="914"/>
      <c r="G2" s="914"/>
      <c r="H2" s="914"/>
      <c r="I2" s="914"/>
      <c r="J2" s="914"/>
      <c r="K2" s="914"/>
      <c r="L2" s="405"/>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2" t="s">
        <v>241</v>
      </c>
    </row>
    <row r="3" spans="1:45" s="407" customFormat="1" ht="15" x14ac:dyDescent="0.2">
      <c r="A3" s="403" t="s">
        <v>3</v>
      </c>
      <c r="B3" s="404"/>
      <c r="C3" s="915"/>
      <c r="D3" s="915"/>
      <c r="E3" s="915"/>
      <c r="F3" s="915"/>
      <c r="G3" s="915"/>
      <c r="H3" s="915"/>
      <c r="I3" s="915"/>
      <c r="J3" s="915"/>
      <c r="K3" s="915"/>
      <c r="L3" s="408"/>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406"/>
      <c r="AR3" s="406"/>
      <c r="AS3" s="402" t="s">
        <v>241</v>
      </c>
    </row>
    <row r="4" spans="1:45" s="407" customFormat="1" ht="15" x14ac:dyDescent="0.2">
      <c r="A4" s="409" t="s">
        <v>4</v>
      </c>
      <c r="B4" s="410"/>
      <c r="C4" s="916"/>
      <c r="D4" s="916"/>
      <c r="E4" s="916"/>
      <c r="F4" s="916"/>
      <c r="G4" s="916"/>
      <c r="H4" s="916"/>
      <c r="I4" s="916"/>
      <c r="J4" s="916"/>
      <c r="K4" s="916"/>
      <c r="L4" s="411"/>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2" t="s">
        <v>241</v>
      </c>
    </row>
    <row r="5" spans="1:45" s="407" customFormat="1" ht="15" x14ac:dyDescent="0.2">
      <c r="A5" s="409" t="s">
        <v>5</v>
      </c>
      <c r="B5" s="410"/>
      <c r="C5" s="916"/>
      <c r="D5" s="916"/>
      <c r="E5" s="916"/>
      <c r="F5" s="916"/>
      <c r="G5" s="916"/>
      <c r="H5" s="916"/>
      <c r="I5" s="916"/>
      <c r="J5" s="916"/>
      <c r="K5" s="916"/>
      <c r="L5" s="411"/>
      <c r="M5" s="406"/>
      <c r="N5" s="406"/>
      <c r="O5" s="406"/>
      <c r="P5" s="406"/>
      <c r="Q5" s="406"/>
      <c r="R5" s="406"/>
      <c r="S5" s="406"/>
      <c r="T5" s="406"/>
      <c r="U5" s="406"/>
      <c r="V5" s="406"/>
      <c r="W5" s="406"/>
      <c r="X5" s="406"/>
      <c r="Y5" s="406"/>
      <c r="Z5" s="406"/>
      <c r="AA5" s="406"/>
      <c r="AB5" s="406"/>
      <c r="AC5" s="406"/>
      <c r="AD5" s="406"/>
      <c r="AE5" s="406"/>
      <c r="AF5" s="406"/>
      <c r="AG5" s="406"/>
      <c r="AH5" s="406"/>
      <c r="AI5" s="406"/>
      <c r="AJ5" s="406"/>
      <c r="AK5" s="406"/>
      <c r="AL5" s="406"/>
      <c r="AM5" s="406"/>
      <c r="AN5" s="406"/>
      <c r="AO5" s="406"/>
      <c r="AP5" s="406"/>
      <c r="AQ5" s="406"/>
      <c r="AR5" s="406"/>
      <c r="AS5" s="402" t="s">
        <v>241</v>
      </c>
    </row>
    <row r="6" spans="1:45" s="407" customFormat="1" ht="15" x14ac:dyDescent="0.2">
      <c r="A6" s="403" t="s">
        <v>6</v>
      </c>
      <c r="B6" s="404"/>
      <c r="C6" s="918"/>
      <c r="D6" s="918"/>
      <c r="E6" s="918"/>
      <c r="F6" s="918"/>
      <c r="G6" s="918"/>
      <c r="H6" s="918"/>
      <c r="I6" s="918"/>
      <c r="J6" s="918"/>
      <c r="K6" s="918"/>
      <c r="L6" s="412"/>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2" t="s">
        <v>241</v>
      </c>
    </row>
    <row r="7" spans="1:45" s="407" customFormat="1" ht="15" x14ac:dyDescent="0.2">
      <c r="A7" s="403" t="s">
        <v>7</v>
      </c>
      <c r="B7" s="404"/>
      <c r="C7" s="918"/>
      <c r="D7" s="918"/>
      <c r="E7" s="918"/>
      <c r="F7" s="918"/>
      <c r="G7" s="918"/>
      <c r="H7" s="918"/>
      <c r="I7" s="918"/>
      <c r="J7" s="918"/>
      <c r="K7" s="918"/>
      <c r="L7" s="412"/>
      <c r="M7" s="406"/>
      <c r="N7" s="406"/>
      <c r="O7" s="406"/>
      <c r="P7" s="406"/>
      <c r="Q7" s="406"/>
      <c r="R7" s="406"/>
      <c r="S7" s="406"/>
      <c r="T7" s="406"/>
      <c r="U7" s="406"/>
      <c r="V7" s="406"/>
      <c r="W7" s="406"/>
      <c r="X7" s="406"/>
      <c r="Y7" s="406"/>
      <c r="Z7" s="406"/>
      <c r="AA7" s="406"/>
      <c r="AB7" s="406"/>
      <c r="AC7" s="406"/>
      <c r="AD7" s="406"/>
      <c r="AE7" s="406"/>
      <c r="AF7" s="406"/>
      <c r="AG7" s="406"/>
      <c r="AH7" s="406"/>
      <c r="AI7" s="406"/>
      <c r="AJ7" s="406"/>
      <c r="AK7" s="406"/>
      <c r="AL7" s="406"/>
      <c r="AM7" s="406"/>
      <c r="AN7" s="406"/>
      <c r="AO7" s="406"/>
      <c r="AP7" s="406"/>
      <c r="AQ7" s="406"/>
      <c r="AR7" s="406"/>
      <c r="AS7" s="402" t="s">
        <v>241</v>
      </c>
    </row>
    <row r="8" spans="1:45" s="407" customFormat="1" ht="15" x14ac:dyDescent="0.2">
      <c r="A8" s="403" t="s">
        <v>8</v>
      </c>
      <c r="B8" s="404"/>
      <c r="C8" s="918"/>
      <c r="D8" s="918"/>
      <c r="E8" s="918"/>
      <c r="F8" s="918"/>
      <c r="G8" s="918"/>
      <c r="H8" s="918"/>
      <c r="I8" s="918"/>
      <c r="J8" s="918"/>
      <c r="K8" s="918"/>
      <c r="L8" s="412"/>
      <c r="M8" s="406"/>
      <c r="N8" s="406"/>
      <c r="O8" s="406"/>
      <c r="P8" s="406"/>
      <c r="Q8" s="406"/>
      <c r="R8" s="406"/>
      <c r="S8" s="406"/>
      <c r="T8" s="406"/>
      <c r="U8" s="406"/>
      <c r="V8" s="406"/>
      <c r="W8" s="406"/>
      <c r="X8" s="406"/>
      <c r="Y8" s="406"/>
      <c r="Z8" s="406"/>
      <c r="AA8" s="406"/>
      <c r="AB8" s="406"/>
      <c r="AC8" s="406"/>
      <c r="AD8" s="406"/>
      <c r="AE8" s="406"/>
      <c r="AF8" s="406"/>
      <c r="AG8" s="406"/>
      <c r="AH8" s="406"/>
      <c r="AI8" s="406"/>
      <c r="AJ8" s="406"/>
      <c r="AK8" s="406"/>
      <c r="AL8" s="406"/>
      <c r="AM8" s="406"/>
      <c r="AN8" s="406"/>
      <c r="AO8" s="406"/>
      <c r="AP8" s="406"/>
      <c r="AQ8" s="406"/>
      <c r="AR8" s="406"/>
      <c r="AS8" s="402" t="s">
        <v>241</v>
      </c>
    </row>
    <row r="9" spans="1:45" s="407" customFormat="1" ht="15" x14ac:dyDescent="0.2">
      <c r="A9" s="403" t="s">
        <v>239</v>
      </c>
      <c r="B9" s="404"/>
      <c r="C9" s="918"/>
      <c r="D9" s="918"/>
      <c r="E9" s="918"/>
      <c r="F9" s="918"/>
      <c r="G9" s="918"/>
      <c r="H9" s="918"/>
      <c r="I9" s="918"/>
      <c r="J9" s="918"/>
      <c r="K9" s="918"/>
      <c r="L9" s="412"/>
      <c r="M9" s="406"/>
      <c r="N9" s="406"/>
      <c r="O9" s="406"/>
      <c r="P9" s="406"/>
      <c r="Q9" s="406"/>
      <c r="R9" s="406"/>
      <c r="S9" s="406"/>
      <c r="T9" s="406"/>
      <c r="U9" s="406"/>
      <c r="V9" s="406"/>
      <c r="W9" s="406"/>
      <c r="X9" s="406"/>
      <c r="Y9" s="406"/>
      <c r="Z9" s="406"/>
      <c r="AA9" s="406"/>
      <c r="AB9" s="406"/>
      <c r="AC9" s="406"/>
      <c r="AD9" s="406"/>
      <c r="AE9" s="406"/>
      <c r="AF9" s="406"/>
      <c r="AG9" s="406"/>
      <c r="AH9" s="406"/>
      <c r="AI9" s="406"/>
      <c r="AJ9" s="406"/>
      <c r="AK9" s="406"/>
      <c r="AL9" s="406"/>
      <c r="AM9" s="406"/>
      <c r="AN9" s="406"/>
      <c r="AO9" s="406"/>
      <c r="AP9" s="406"/>
      <c r="AQ9" s="406"/>
      <c r="AR9" s="406"/>
      <c r="AS9" s="402" t="s">
        <v>241</v>
      </c>
    </row>
    <row r="10" spans="1:45" s="407" customFormat="1" ht="15" x14ac:dyDescent="0.2">
      <c r="A10" s="403" t="s">
        <v>9</v>
      </c>
      <c r="B10" s="404"/>
      <c r="C10" s="916"/>
      <c r="D10" s="916"/>
      <c r="E10" s="916"/>
      <c r="F10" s="916"/>
      <c r="G10" s="916"/>
      <c r="H10" s="916"/>
      <c r="I10" s="916"/>
      <c r="J10" s="916"/>
      <c r="K10" s="916"/>
      <c r="L10" s="411"/>
      <c r="M10" s="406"/>
      <c r="N10" s="406"/>
      <c r="O10" s="406"/>
      <c r="P10" s="406"/>
      <c r="Q10" s="406"/>
      <c r="R10" s="406"/>
      <c r="S10" s="406"/>
      <c r="T10" s="406"/>
      <c r="U10" s="406"/>
      <c r="V10" s="406"/>
      <c r="W10" s="406"/>
      <c r="X10" s="406"/>
      <c r="Y10" s="406"/>
      <c r="Z10" s="406"/>
      <c r="AA10" s="406"/>
      <c r="AB10" s="406"/>
      <c r="AC10" s="406"/>
      <c r="AD10" s="406"/>
      <c r="AE10" s="406"/>
      <c r="AF10" s="406"/>
      <c r="AG10" s="406"/>
      <c r="AH10" s="406"/>
      <c r="AI10" s="406"/>
      <c r="AJ10" s="406"/>
      <c r="AK10" s="406"/>
      <c r="AL10" s="406"/>
      <c r="AM10" s="406"/>
      <c r="AN10" s="406"/>
      <c r="AO10" s="406"/>
      <c r="AP10" s="406"/>
      <c r="AQ10" s="406"/>
      <c r="AR10" s="406"/>
      <c r="AS10" s="402" t="s">
        <v>241</v>
      </c>
    </row>
    <row r="11" spans="1:45" s="407" customFormat="1" ht="15" x14ac:dyDescent="0.2">
      <c r="A11" s="403" t="s">
        <v>10</v>
      </c>
      <c r="B11" s="404"/>
      <c r="C11" s="917"/>
      <c r="D11" s="917"/>
      <c r="E11" s="917"/>
      <c r="F11" s="917"/>
      <c r="G11" s="917"/>
      <c r="H11" s="917"/>
      <c r="I11" s="917"/>
      <c r="J11" s="917"/>
      <c r="K11" s="917"/>
      <c r="L11" s="408"/>
      <c r="M11" s="406"/>
      <c r="N11" s="406"/>
      <c r="O11" s="406"/>
      <c r="P11" s="406"/>
      <c r="Q11" s="406"/>
      <c r="R11" s="406"/>
      <c r="S11" s="406"/>
      <c r="T11" s="406"/>
      <c r="U11" s="406"/>
      <c r="V11" s="406"/>
      <c r="W11" s="406"/>
      <c r="X11" s="406"/>
      <c r="Y11" s="406"/>
      <c r="Z11" s="406"/>
      <c r="AA11" s="406"/>
      <c r="AB11" s="406"/>
      <c r="AC11" s="406"/>
      <c r="AD11" s="406"/>
      <c r="AE11" s="406"/>
      <c r="AF11" s="406"/>
      <c r="AG11" s="406"/>
      <c r="AH11" s="406"/>
      <c r="AI11" s="406"/>
      <c r="AJ11" s="406"/>
      <c r="AK11" s="406"/>
      <c r="AL11" s="406"/>
      <c r="AM11" s="406"/>
      <c r="AN11" s="406"/>
      <c r="AO11" s="406"/>
      <c r="AP11" s="406"/>
      <c r="AQ11" s="406"/>
      <c r="AR11" s="406"/>
      <c r="AS11" s="402" t="s">
        <v>241</v>
      </c>
    </row>
    <row r="12" spans="1:45" s="407" customFormat="1" x14ac:dyDescent="0.2">
      <c r="A12" s="403" t="s">
        <v>11</v>
      </c>
      <c r="B12" s="404"/>
      <c r="C12" s="917"/>
      <c r="D12" s="917"/>
      <c r="E12" s="917"/>
      <c r="F12" s="917"/>
      <c r="G12" s="917"/>
      <c r="H12" s="917"/>
      <c r="I12" s="917"/>
      <c r="J12" s="917"/>
      <c r="K12" s="917"/>
      <c r="L12" s="408"/>
      <c r="AS12" s="402" t="s">
        <v>241</v>
      </c>
    </row>
    <row r="13" spans="1:45" s="407" customFormat="1" ht="15.75" x14ac:dyDescent="0.25">
      <c r="A13" s="656" t="str">
        <f>IF(OR(C5="",C4=""),"",IF(AND(C4&lt;C5,YEAR(C5)=YEAR(C4)),"","Унијели сте неисправне датуме!"))</f>
        <v/>
      </c>
      <c r="B13" s="413"/>
      <c r="C13" s="414"/>
      <c r="D13" s="414"/>
      <c r="E13" s="415"/>
      <c r="F13" s="415"/>
      <c r="G13" s="416"/>
      <c r="H13" s="416"/>
      <c r="I13" s="416"/>
      <c r="J13" s="416"/>
      <c r="M13" s="417" t="str">
        <f>IF((C5=""),"",IF(DAY(C5)&lt; 28,"Унијели сте неисправан датум до!", ""))</f>
        <v/>
      </c>
      <c r="N13" s="417"/>
      <c r="AS13" s="402" t="s">
        <v>241</v>
      </c>
    </row>
    <row r="14" spans="1:45" s="418" customFormat="1" ht="38.25" customHeight="1" x14ac:dyDescent="0.25">
      <c r="A14" s="913" t="s">
        <v>1185</v>
      </c>
      <c r="B14" s="913"/>
      <c r="C14" s="913"/>
      <c r="D14" s="913"/>
      <c r="E14" s="913"/>
      <c r="F14" s="913"/>
      <c r="G14" s="913"/>
      <c r="H14" s="913"/>
      <c r="I14" s="913"/>
      <c r="J14" s="913"/>
      <c r="K14" s="913"/>
      <c r="L14" s="913"/>
      <c r="M14" s="913"/>
      <c r="N14" s="913"/>
      <c r="O14" s="913"/>
      <c r="P14" s="913"/>
      <c r="Q14" s="913"/>
      <c r="R14" s="913"/>
      <c r="S14" s="913"/>
      <c r="T14" s="913"/>
      <c r="U14" s="913"/>
      <c r="V14" s="913"/>
      <c r="W14" s="913"/>
      <c r="X14" s="913"/>
      <c r="Y14" s="913"/>
      <c r="Z14" s="913"/>
      <c r="AS14" s="402" t="s">
        <v>241</v>
      </c>
    </row>
    <row r="15" spans="1:45" s="423" customFormat="1" ht="15.75" customHeight="1" thickBot="1" x14ac:dyDescent="0.3">
      <c r="A15" s="397"/>
      <c r="B15" s="419"/>
      <c r="C15" s="420"/>
      <c r="D15" s="420"/>
      <c r="E15" s="421"/>
      <c r="F15" s="421"/>
      <c r="G15" s="422"/>
      <c r="H15" s="422"/>
      <c r="I15" s="421"/>
      <c r="J15" s="421"/>
      <c r="K15" s="421"/>
      <c r="L15" s="421"/>
      <c r="M15" s="421"/>
      <c r="N15" s="421"/>
      <c r="O15" s="421"/>
      <c r="P15" s="421"/>
      <c r="Q15" s="421"/>
      <c r="R15" s="421"/>
      <c r="S15" s="422"/>
      <c r="T15" s="422"/>
      <c r="U15" s="422"/>
      <c r="V15" s="422"/>
      <c r="W15" s="927" t="s">
        <v>12</v>
      </c>
      <c r="X15" s="927"/>
      <c r="Y15" s="927"/>
      <c r="Z15" s="927"/>
      <c r="AS15" s="402" t="s">
        <v>241</v>
      </c>
    </row>
    <row r="16" spans="1:45" s="424" customFormat="1" ht="12.75" customHeight="1" x14ac:dyDescent="0.25">
      <c r="A16" s="919" t="s">
        <v>13</v>
      </c>
      <c r="B16" s="922" t="s">
        <v>14</v>
      </c>
      <c r="C16" s="925" t="s">
        <v>1264</v>
      </c>
      <c r="D16" s="925"/>
      <c r="E16" s="925" t="s">
        <v>1166</v>
      </c>
      <c r="F16" s="925"/>
      <c r="G16" s="925" t="s">
        <v>685</v>
      </c>
      <c r="H16" s="925"/>
      <c r="I16" s="932" t="s">
        <v>686</v>
      </c>
      <c r="J16" s="933"/>
      <c r="K16" s="933"/>
      <c r="L16" s="933"/>
      <c r="M16" s="933"/>
      <c r="N16" s="933"/>
      <c r="O16" s="933"/>
      <c r="P16" s="933"/>
      <c r="Q16" s="933"/>
      <c r="R16" s="933"/>
      <c r="S16" s="933"/>
      <c r="T16" s="934"/>
      <c r="U16" s="935" t="s">
        <v>1265</v>
      </c>
      <c r="V16" s="936"/>
      <c r="W16" s="935" t="s">
        <v>687</v>
      </c>
      <c r="X16" s="936"/>
      <c r="Y16" s="935" t="s">
        <v>692</v>
      </c>
      <c r="Z16" s="939"/>
      <c r="AS16" s="425" t="s">
        <v>241</v>
      </c>
    </row>
    <row r="17" spans="1:45" s="424" customFormat="1" ht="18.75" customHeight="1" x14ac:dyDescent="0.25">
      <c r="A17" s="920"/>
      <c r="B17" s="923"/>
      <c r="C17" s="926"/>
      <c r="D17" s="926"/>
      <c r="E17" s="926"/>
      <c r="F17" s="926"/>
      <c r="G17" s="926"/>
      <c r="H17" s="926"/>
      <c r="I17" s="928" t="s">
        <v>688</v>
      </c>
      <c r="J17" s="929"/>
      <c r="K17" s="928" t="s">
        <v>689</v>
      </c>
      <c r="L17" s="929"/>
      <c r="M17" s="928" t="s">
        <v>690</v>
      </c>
      <c r="N17" s="929"/>
      <c r="O17" s="928" t="s">
        <v>691</v>
      </c>
      <c r="P17" s="929"/>
      <c r="Q17" s="928" t="s">
        <v>693</v>
      </c>
      <c r="R17" s="929"/>
      <c r="S17" s="930" t="s">
        <v>137</v>
      </c>
      <c r="T17" s="931"/>
      <c r="U17" s="937"/>
      <c r="V17" s="938"/>
      <c r="W17" s="937"/>
      <c r="X17" s="938"/>
      <c r="Y17" s="937"/>
      <c r="Z17" s="940"/>
      <c r="AS17" s="425" t="s">
        <v>241</v>
      </c>
    </row>
    <row r="18" spans="1:45" s="424" customFormat="1" ht="34.5" customHeight="1" thickBot="1" x14ac:dyDescent="0.3">
      <c r="A18" s="921"/>
      <c r="B18" s="924"/>
      <c r="C18" s="426" t="s">
        <v>684</v>
      </c>
      <c r="D18" s="426" t="s">
        <v>68</v>
      </c>
      <c r="E18" s="426" t="s">
        <v>684</v>
      </c>
      <c r="F18" s="426" t="s">
        <v>68</v>
      </c>
      <c r="G18" s="426" t="s">
        <v>684</v>
      </c>
      <c r="H18" s="426" t="s">
        <v>68</v>
      </c>
      <c r="I18" s="426" t="s">
        <v>684</v>
      </c>
      <c r="J18" s="426" t="s">
        <v>68</v>
      </c>
      <c r="K18" s="426" t="s">
        <v>684</v>
      </c>
      <c r="L18" s="426" t="s">
        <v>68</v>
      </c>
      <c r="M18" s="426" t="s">
        <v>684</v>
      </c>
      <c r="N18" s="426" t="s">
        <v>68</v>
      </c>
      <c r="O18" s="426" t="s">
        <v>684</v>
      </c>
      <c r="P18" s="426" t="s">
        <v>68</v>
      </c>
      <c r="Q18" s="426" t="s">
        <v>684</v>
      </c>
      <c r="R18" s="426" t="s">
        <v>68</v>
      </c>
      <c r="S18" s="426" t="s">
        <v>684</v>
      </c>
      <c r="T18" s="426" t="s">
        <v>68</v>
      </c>
      <c r="U18" s="426" t="s">
        <v>684</v>
      </c>
      <c r="V18" s="426" t="s">
        <v>68</v>
      </c>
      <c r="W18" s="426" t="s">
        <v>684</v>
      </c>
      <c r="X18" s="426" t="s">
        <v>68</v>
      </c>
      <c r="Y18" s="426" t="s">
        <v>684</v>
      </c>
      <c r="Z18" s="427" t="s">
        <v>68</v>
      </c>
      <c r="AS18" s="425"/>
    </row>
    <row r="19" spans="1:45" s="425" customFormat="1" ht="21.75" thickBot="1" x14ac:dyDescent="0.3">
      <c r="A19" s="428">
        <v>1</v>
      </c>
      <c r="B19" s="429">
        <v>2</v>
      </c>
      <c r="C19" s="430">
        <v>3</v>
      </c>
      <c r="D19" s="431">
        <v>4</v>
      </c>
      <c r="E19" s="431">
        <v>5</v>
      </c>
      <c r="F19" s="431">
        <v>6</v>
      </c>
      <c r="G19" s="431" t="s">
        <v>138</v>
      </c>
      <c r="H19" s="431" t="s">
        <v>139</v>
      </c>
      <c r="I19" s="431">
        <v>9</v>
      </c>
      <c r="J19" s="431">
        <v>10</v>
      </c>
      <c r="K19" s="431">
        <v>11</v>
      </c>
      <c r="L19" s="431">
        <v>12</v>
      </c>
      <c r="M19" s="431">
        <v>13</v>
      </c>
      <c r="N19" s="431">
        <v>14</v>
      </c>
      <c r="O19" s="431">
        <v>15</v>
      </c>
      <c r="P19" s="431">
        <v>16</v>
      </c>
      <c r="Q19" s="431">
        <v>17</v>
      </c>
      <c r="R19" s="431">
        <v>18</v>
      </c>
      <c r="S19" s="432" t="s">
        <v>1186</v>
      </c>
      <c r="T19" s="433" t="s">
        <v>1187</v>
      </c>
      <c r="U19" s="431" t="s">
        <v>1188</v>
      </c>
      <c r="V19" s="431" t="s">
        <v>1189</v>
      </c>
      <c r="W19" s="431" t="s">
        <v>1190</v>
      </c>
      <c r="X19" s="431" t="s">
        <v>1191</v>
      </c>
      <c r="Y19" s="431" t="s">
        <v>1192</v>
      </c>
      <c r="Z19" s="434" t="s">
        <v>1193</v>
      </c>
      <c r="AS19" s="425" t="s">
        <v>241</v>
      </c>
    </row>
    <row r="20" spans="1:45" s="425" customFormat="1" x14ac:dyDescent="0.25">
      <c r="A20" s="435" t="s">
        <v>102</v>
      </c>
      <c r="B20" s="436" t="s">
        <v>1098</v>
      </c>
      <c r="C20" s="437"/>
      <c r="D20" s="437"/>
      <c r="E20" s="437"/>
      <c r="F20" s="437"/>
      <c r="G20" s="438">
        <f>C20+E20</f>
        <v>0</v>
      </c>
      <c r="H20" s="438">
        <f>D20+F20</f>
        <v>0</v>
      </c>
      <c r="I20" s="437"/>
      <c r="J20" s="437"/>
      <c r="K20" s="437"/>
      <c r="L20" s="437"/>
      <c r="M20" s="437"/>
      <c r="N20" s="437"/>
      <c r="O20" s="437"/>
      <c r="P20" s="437"/>
      <c r="Q20" s="437"/>
      <c r="R20" s="437"/>
      <c r="S20" s="438">
        <f>I20+K20+M20+O20+Q20</f>
        <v>0</v>
      </c>
      <c r="T20" s="438">
        <f>J20+L20+N20+P20+R20</f>
        <v>0</v>
      </c>
      <c r="U20" s="438">
        <f>G20-S20</f>
        <v>0</v>
      </c>
      <c r="V20" s="438">
        <f>H20-T20</f>
        <v>0</v>
      </c>
      <c r="W20" s="437"/>
      <c r="X20" s="437"/>
      <c r="Y20" s="437"/>
      <c r="Z20" s="437"/>
    </row>
    <row r="21" spans="1:45" s="425" customFormat="1" ht="18.75" customHeight="1" x14ac:dyDescent="0.25">
      <c r="A21" s="435" t="s">
        <v>103</v>
      </c>
      <c r="B21" s="436" t="s">
        <v>1099</v>
      </c>
      <c r="C21" s="437"/>
      <c r="D21" s="437"/>
      <c r="E21" s="437"/>
      <c r="F21" s="437"/>
      <c r="G21" s="439">
        <f>C21+E21</f>
        <v>0</v>
      </c>
      <c r="H21" s="438">
        <f t="shared" ref="H21:H44" si="0">D21+F21</f>
        <v>0</v>
      </c>
      <c r="I21" s="437"/>
      <c r="J21" s="437"/>
      <c r="K21" s="437"/>
      <c r="L21" s="437"/>
      <c r="M21" s="437"/>
      <c r="N21" s="437"/>
      <c r="O21" s="437"/>
      <c r="P21" s="437"/>
      <c r="Q21" s="437"/>
      <c r="R21" s="437"/>
      <c r="S21" s="438">
        <f t="shared" ref="S21:S44" si="1">I21+K21+M21+O21+Q21</f>
        <v>0</v>
      </c>
      <c r="T21" s="438">
        <f t="shared" ref="T21:T44" si="2">J21+L21+N21+P21+R21</f>
        <v>0</v>
      </c>
      <c r="U21" s="438">
        <f t="shared" ref="U21:U44" si="3">G21-S21</f>
        <v>0</v>
      </c>
      <c r="V21" s="438">
        <f t="shared" ref="V21:V44" si="4">H21-T21</f>
        <v>0</v>
      </c>
      <c r="W21" s="437"/>
      <c r="X21" s="437"/>
      <c r="Y21" s="437"/>
      <c r="Z21" s="437"/>
    </row>
    <row r="22" spans="1:45" s="425" customFormat="1" ht="25.5" customHeight="1" x14ac:dyDescent="0.25">
      <c r="A22" s="435" t="s">
        <v>104</v>
      </c>
      <c r="B22" s="436" t="s">
        <v>1134</v>
      </c>
      <c r="C22" s="437"/>
      <c r="D22" s="437"/>
      <c r="E22" s="437"/>
      <c r="F22" s="437"/>
      <c r="G22" s="439">
        <f t="shared" ref="G22:G44" si="5">C22+E22</f>
        <v>0</v>
      </c>
      <c r="H22" s="438">
        <f t="shared" si="0"/>
        <v>0</v>
      </c>
      <c r="I22" s="437"/>
      <c r="J22" s="437"/>
      <c r="K22" s="437"/>
      <c r="L22" s="437"/>
      <c r="M22" s="437"/>
      <c r="N22" s="437"/>
      <c r="O22" s="437"/>
      <c r="P22" s="437"/>
      <c r="Q22" s="437"/>
      <c r="R22" s="437"/>
      <c r="S22" s="438">
        <f t="shared" si="1"/>
        <v>0</v>
      </c>
      <c r="T22" s="438">
        <f t="shared" si="2"/>
        <v>0</v>
      </c>
      <c r="U22" s="438">
        <f t="shared" si="3"/>
        <v>0</v>
      </c>
      <c r="V22" s="438">
        <f t="shared" si="4"/>
        <v>0</v>
      </c>
      <c r="W22" s="437"/>
      <c r="X22" s="437"/>
      <c r="Y22" s="437"/>
      <c r="Z22" s="437"/>
    </row>
    <row r="23" spans="1:45" s="425" customFormat="1" x14ac:dyDescent="0.25">
      <c r="A23" s="435" t="s">
        <v>105</v>
      </c>
      <c r="B23" s="436" t="s">
        <v>106</v>
      </c>
      <c r="C23" s="440"/>
      <c r="D23" s="440"/>
      <c r="E23" s="440"/>
      <c r="F23" s="437"/>
      <c r="G23" s="438">
        <f t="shared" si="5"/>
        <v>0</v>
      </c>
      <c r="H23" s="438">
        <f t="shared" si="0"/>
        <v>0</v>
      </c>
      <c r="I23" s="440"/>
      <c r="J23" s="440"/>
      <c r="K23" s="440"/>
      <c r="L23" s="440"/>
      <c r="M23" s="440"/>
      <c r="N23" s="440"/>
      <c r="O23" s="440"/>
      <c r="P23" s="440"/>
      <c r="Q23" s="440"/>
      <c r="R23" s="437"/>
      <c r="S23" s="438">
        <f t="shared" si="1"/>
        <v>0</v>
      </c>
      <c r="T23" s="438">
        <f t="shared" si="2"/>
        <v>0</v>
      </c>
      <c r="U23" s="438">
        <f t="shared" si="3"/>
        <v>0</v>
      </c>
      <c r="V23" s="438">
        <f t="shared" si="4"/>
        <v>0</v>
      </c>
      <c r="W23" s="440"/>
      <c r="X23" s="440"/>
      <c r="Y23" s="440"/>
      <c r="Z23" s="440"/>
    </row>
    <row r="24" spans="1:45" s="425" customFormat="1" x14ac:dyDescent="0.25">
      <c r="A24" s="435" t="s">
        <v>107</v>
      </c>
      <c r="B24" s="436" t="s">
        <v>1125</v>
      </c>
      <c r="C24" s="440"/>
      <c r="D24" s="440"/>
      <c r="E24" s="440"/>
      <c r="F24" s="440"/>
      <c r="G24" s="439">
        <f t="shared" si="5"/>
        <v>0</v>
      </c>
      <c r="H24" s="438">
        <f t="shared" si="0"/>
        <v>0</v>
      </c>
      <c r="I24" s="440"/>
      <c r="J24" s="440"/>
      <c r="K24" s="440"/>
      <c r="L24" s="440"/>
      <c r="M24" s="440"/>
      <c r="N24" s="440"/>
      <c r="O24" s="440"/>
      <c r="P24" s="440"/>
      <c r="Q24" s="440"/>
      <c r="R24" s="440"/>
      <c r="S24" s="438">
        <f t="shared" si="1"/>
        <v>0</v>
      </c>
      <c r="T24" s="438">
        <f t="shared" si="2"/>
        <v>0</v>
      </c>
      <c r="U24" s="438">
        <f t="shared" si="3"/>
        <v>0</v>
      </c>
      <c r="V24" s="438">
        <f t="shared" si="4"/>
        <v>0</v>
      </c>
      <c r="W24" s="440"/>
      <c r="X24" s="440"/>
      <c r="Y24" s="440"/>
      <c r="Z24" s="440"/>
    </row>
    <row r="25" spans="1:45" s="443" customFormat="1" x14ac:dyDescent="0.25">
      <c r="A25" s="441" t="s">
        <v>108</v>
      </c>
      <c r="B25" s="442" t="s">
        <v>1135</v>
      </c>
      <c r="C25" s="440"/>
      <c r="D25" s="440"/>
      <c r="E25" s="440"/>
      <c r="F25" s="440"/>
      <c r="G25" s="439">
        <f t="shared" si="5"/>
        <v>0</v>
      </c>
      <c r="H25" s="438">
        <f t="shared" si="0"/>
        <v>0</v>
      </c>
      <c r="I25" s="440"/>
      <c r="J25" s="440"/>
      <c r="K25" s="440"/>
      <c r="L25" s="440"/>
      <c r="M25" s="440"/>
      <c r="N25" s="440"/>
      <c r="O25" s="440"/>
      <c r="P25" s="440"/>
      <c r="Q25" s="440"/>
      <c r="R25" s="440"/>
      <c r="S25" s="438">
        <f t="shared" si="1"/>
        <v>0</v>
      </c>
      <c r="T25" s="438">
        <f t="shared" si="2"/>
        <v>0</v>
      </c>
      <c r="U25" s="438">
        <f t="shared" si="3"/>
        <v>0</v>
      </c>
      <c r="V25" s="438">
        <f t="shared" si="4"/>
        <v>0</v>
      </c>
      <c r="W25" s="440"/>
      <c r="X25" s="440"/>
      <c r="Y25" s="440"/>
      <c r="Z25" s="440"/>
    </row>
    <row r="26" spans="1:45" s="443" customFormat="1" x14ac:dyDescent="0.25">
      <c r="A26" s="444" t="s">
        <v>49</v>
      </c>
      <c r="B26" s="445" t="s">
        <v>1136</v>
      </c>
      <c r="C26" s="440">
        <f>SUM(C20:C25)</f>
        <v>0</v>
      </c>
      <c r="D26" s="440">
        <f t="shared" ref="D26:Z26" si="6">SUM(D20:D25)</f>
        <v>0</v>
      </c>
      <c r="E26" s="440">
        <f t="shared" si="6"/>
        <v>0</v>
      </c>
      <c r="F26" s="440">
        <f t="shared" si="6"/>
        <v>0</v>
      </c>
      <c r="G26" s="440">
        <f t="shared" si="6"/>
        <v>0</v>
      </c>
      <c r="H26" s="440">
        <f t="shared" si="6"/>
        <v>0</v>
      </c>
      <c r="I26" s="440">
        <f t="shared" si="6"/>
        <v>0</v>
      </c>
      <c r="J26" s="440">
        <f t="shared" si="6"/>
        <v>0</v>
      </c>
      <c r="K26" s="440">
        <f t="shared" si="6"/>
        <v>0</v>
      </c>
      <c r="L26" s="440">
        <f t="shared" si="6"/>
        <v>0</v>
      </c>
      <c r="M26" s="440">
        <f t="shared" si="6"/>
        <v>0</v>
      </c>
      <c r="N26" s="440">
        <f t="shared" si="6"/>
        <v>0</v>
      </c>
      <c r="O26" s="440">
        <f t="shared" si="6"/>
        <v>0</v>
      </c>
      <c r="P26" s="440">
        <f t="shared" si="6"/>
        <v>0</v>
      </c>
      <c r="Q26" s="440">
        <f t="shared" si="6"/>
        <v>0</v>
      </c>
      <c r="R26" s="440">
        <f t="shared" si="6"/>
        <v>0</v>
      </c>
      <c r="S26" s="440">
        <f t="shared" si="6"/>
        <v>0</v>
      </c>
      <c r="T26" s="440">
        <f t="shared" si="6"/>
        <v>0</v>
      </c>
      <c r="U26" s="440">
        <f t="shared" si="6"/>
        <v>0</v>
      </c>
      <c r="V26" s="440">
        <f t="shared" si="6"/>
        <v>0</v>
      </c>
      <c r="W26" s="440">
        <f t="shared" si="6"/>
        <v>0</v>
      </c>
      <c r="X26" s="440">
        <f t="shared" si="6"/>
        <v>0</v>
      </c>
      <c r="Y26" s="440">
        <f t="shared" si="6"/>
        <v>0</v>
      </c>
      <c r="Z26" s="440">
        <f t="shared" si="6"/>
        <v>0</v>
      </c>
    </row>
    <row r="27" spans="1:45" s="443" customFormat="1" x14ac:dyDescent="0.25">
      <c r="A27" s="435" t="s">
        <v>109</v>
      </c>
      <c r="B27" s="436" t="s">
        <v>110</v>
      </c>
      <c r="C27" s="440"/>
      <c r="D27" s="440"/>
      <c r="E27" s="440"/>
      <c r="F27" s="437"/>
      <c r="G27" s="438">
        <f t="shared" si="5"/>
        <v>0</v>
      </c>
      <c r="H27" s="438">
        <f t="shared" si="0"/>
        <v>0</v>
      </c>
      <c r="I27" s="440"/>
      <c r="J27" s="440"/>
      <c r="K27" s="440"/>
      <c r="L27" s="440"/>
      <c r="M27" s="440"/>
      <c r="N27" s="440"/>
      <c r="O27" s="440"/>
      <c r="P27" s="440"/>
      <c r="Q27" s="440"/>
      <c r="R27" s="437"/>
      <c r="S27" s="438">
        <f t="shared" si="1"/>
        <v>0</v>
      </c>
      <c r="T27" s="438">
        <f t="shared" si="2"/>
        <v>0</v>
      </c>
      <c r="U27" s="438">
        <f t="shared" si="3"/>
        <v>0</v>
      </c>
      <c r="V27" s="438">
        <f t="shared" si="4"/>
        <v>0</v>
      </c>
      <c r="W27" s="440"/>
      <c r="X27" s="440"/>
      <c r="Y27" s="440"/>
      <c r="Z27" s="440"/>
    </row>
    <row r="28" spans="1:45" s="443" customFormat="1" ht="22.5" x14ac:dyDescent="0.25">
      <c r="A28" s="435" t="s">
        <v>111</v>
      </c>
      <c r="B28" s="436" t="s">
        <v>112</v>
      </c>
      <c r="C28" s="440"/>
      <c r="D28" s="440"/>
      <c r="E28" s="440"/>
      <c r="F28" s="437"/>
      <c r="G28" s="438">
        <f t="shared" si="5"/>
        <v>0</v>
      </c>
      <c r="H28" s="438">
        <f t="shared" si="0"/>
        <v>0</v>
      </c>
      <c r="I28" s="440"/>
      <c r="J28" s="440"/>
      <c r="K28" s="440"/>
      <c r="L28" s="440"/>
      <c r="M28" s="440"/>
      <c r="N28" s="440"/>
      <c r="O28" s="440"/>
      <c r="P28" s="440"/>
      <c r="Q28" s="440"/>
      <c r="R28" s="437"/>
      <c r="S28" s="438">
        <f t="shared" si="1"/>
        <v>0</v>
      </c>
      <c r="T28" s="438">
        <f t="shared" si="2"/>
        <v>0</v>
      </c>
      <c r="U28" s="438">
        <f t="shared" si="3"/>
        <v>0</v>
      </c>
      <c r="V28" s="438">
        <f t="shared" si="4"/>
        <v>0</v>
      </c>
      <c r="W28" s="440"/>
      <c r="X28" s="440"/>
      <c r="Y28" s="440"/>
      <c r="Z28" s="440"/>
    </row>
    <row r="29" spans="1:45" s="443" customFormat="1" x14ac:dyDescent="0.25">
      <c r="A29" s="435" t="s">
        <v>113</v>
      </c>
      <c r="B29" s="436" t="s">
        <v>114</v>
      </c>
      <c r="C29" s="440"/>
      <c r="D29" s="440"/>
      <c r="E29" s="440"/>
      <c r="F29" s="437"/>
      <c r="G29" s="438">
        <f t="shared" si="5"/>
        <v>0</v>
      </c>
      <c r="H29" s="438">
        <f t="shared" si="0"/>
        <v>0</v>
      </c>
      <c r="I29" s="440"/>
      <c r="J29" s="440"/>
      <c r="K29" s="440"/>
      <c r="L29" s="440"/>
      <c r="M29" s="440"/>
      <c r="N29" s="440"/>
      <c r="O29" s="440"/>
      <c r="P29" s="440"/>
      <c r="Q29" s="440"/>
      <c r="R29" s="437"/>
      <c r="S29" s="438">
        <f t="shared" si="1"/>
        <v>0</v>
      </c>
      <c r="T29" s="438">
        <f t="shared" si="2"/>
        <v>0</v>
      </c>
      <c r="U29" s="438">
        <f t="shared" si="3"/>
        <v>0</v>
      </c>
      <c r="V29" s="438">
        <f t="shared" si="4"/>
        <v>0</v>
      </c>
      <c r="W29" s="440"/>
      <c r="X29" s="440"/>
      <c r="Y29" s="440"/>
      <c r="Z29" s="440"/>
    </row>
    <row r="30" spans="1:45" s="443" customFormat="1" x14ac:dyDescent="0.25">
      <c r="A30" s="446" t="s">
        <v>51</v>
      </c>
      <c r="B30" s="447" t="s">
        <v>1137</v>
      </c>
      <c r="C30" s="440">
        <f>SUM(C27:C29)</f>
        <v>0</v>
      </c>
      <c r="D30" s="440">
        <f t="shared" ref="D30:Z30" si="7">SUM(D27:D29)</f>
        <v>0</v>
      </c>
      <c r="E30" s="440">
        <f t="shared" si="7"/>
        <v>0</v>
      </c>
      <c r="F30" s="440">
        <f t="shared" si="7"/>
        <v>0</v>
      </c>
      <c r="G30" s="440">
        <f t="shared" si="7"/>
        <v>0</v>
      </c>
      <c r="H30" s="440">
        <f t="shared" si="7"/>
        <v>0</v>
      </c>
      <c r="I30" s="440">
        <f t="shared" si="7"/>
        <v>0</v>
      </c>
      <c r="J30" s="440">
        <f t="shared" si="7"/>
        <v>0</v>
      </c>
      <c r="K30" s="440">
        <f t="shared" si="7"/>
        <v>0</v>
      </c>
      <c r="L30" s="440">
        <f t="shared" si="7"/>
        <v>0</v>
      </c>
      <c r="M30" s="440">
        <f t="shared" si="7"/>
        <v>0</v>
      </c>
      <c r="N30" s="440">
        <f t="shared" si="7"/>
        <v>0</v>
      </c>
      <c r="O30" s="440">
        <f t="shared" si="7"/>
        <v>0</v>
      </c>
      <c r="P30" s="440">
        <f t="shared" si="7"/>
        <v>0</v>
      </c>
      <c r="Q30" s="440">
        <f t="shared" si="7"/>
        <v>0</v>
      </c>
      <c r="R30" s="440">
        <f t="shared" si="7"/>
        <v>0</v>
      </c>
      <c r="S30" s="440">
        <f t="shared" si="7"/>
        <v>0</v>
      </c>
      <c r="T30" s="440">
        <f t="shared" si="7"/>
        <v>0</v>
      </c>
      <c r="U30" s="440">
        <f t="shared" si="7"/>
        <v>0</v>
      </c>
      <c r="V30" s="440">
        <f t="shared" si="7"/>
        <v>0</v>
      </c>
      <c r="W30" s="440">
        <f t="shared" si="7"/>
        <v>0</v>
      </c>
      <c r="X30" s="440">
        <f t="shared" si="7"/>
        <v>0</v>
      </c>
      <c r="Y30" s="440">
        <f t="shared" si="7"/>
        <v>0</v>
      </c>
      <c r="Z30" s="440">
        <f t="shared" si="7"/>
        <v>0</v>
      </c>
    </row>
    <row r="31" spans="1:45" s="443" customFormat="1" ht="22.5" x14ac:dyDescent="0.25">
      <c r="A31" s="435" t="s">
        <v>115</v>
      </c>
      <c r="B31" s="436" t="s">
        <v>1155</v>
      </c>
      <c r="C31" s="440"/>
      <c r="D31" s="440"/>
      <c r="E31" s="440"/>
      <c r="F31" s="437"/>
      <c r="G31" s="438">
        <f t="shared" si="5"/>
        <v>0</v>
      </c>
      <c r="H31" s="438">
        <f t="shared" si="0"/>
        <v>0</v>
      </c>
      <c r="I31" s="440"/>
      <c r="J31" s="440"/>
      <c r="K31" s="440"/>
      <c r="L31" s="440"/>
      <c r="M31" s="440"/>
      <c r="N31" s="440"/>
      <c r="O31" s="440"/>
      <c r="P31" s="440"/>
      <c r="Q31" s="440"/>
      <c r="R31" s="437"/>
      <c r="S31" s="438">
        <f t="shared" si="1"/>
        <v>0</v>
      </c>
      <c r="T31" s="438">
        <f t="shared" si="2"/>
        <v>0</v>
      </c>
      <c r="U31" s="438">
        <f t="shared" si="3"/>
        <v>0</v>
      </c>
      <c r="V31" s="438">
        <f t="shared" si="4"/>
        <v>0</v>
      </c>
      <c r="W31" s="440"/>
      <c r="X31" s="440"/>
      <c r="Y31" s="440"/>
      <c r="Z31" s="440"/>
    </row>
    <row r="32" spans="1:45" s="443" customFormat="1" ht="22.5" x14ac:dyDescent="0.25">
      <c r="A32" s="435" t="s">
        <v>116</v>
      </c>
      <c r="B32" s="436" t="s">
        <v>1100</v>
      </c>
      <c r="C32" s="440"/>
      <c r="D32" s="440"/>
      <c r="E32" s="440"/>
      <c r="F32" s="437"/>
      <c r="G32" s="438">
        <f t="shared" si="5"/>
        <v>0</v>
      </c>
      <c r="H32" s="438">
        <f t="shared" si="0"/>
        <v>0</v>
      </c>
      <c r="I32" s="440"/>
      <c r="J32" s="440"/>
      <c r="K32" s="440"/>
      <c r="L32" s="440"/>
      <c r="M32" s="440"/>
      <c r="N32" s="440"/>
      <c r="O32" s="440"/>
      <c r="P32" s="440"/>
      <c r="Q32" s="440"/>
      <c r="R32" s="437"/>
      <c r="S32" s="438">
        <f t="shared" si="1"/>
        <v>0</v>
      </c>
      <c r="T32" s="438">
        <f t="shared" si="2"/>
        <v>0</v>
      </c>
      <c r="U32" s="438">
        <f t="shared" si="3"/>
        <v>0</v>
      </c>
      <c r="V32" s="438">
        <f t="shared" si="4"/>
        <v>0</v>
      </c>
      <c r="W32" s="440"/>
      <c r="X32" s="440"/>
      <c r="Y32" s="440"/>
      <c r="Z32" s="440"/>
    </row>
    <row r="33" spans="1:26" s="443" customFormat="1" ht="22.5" x14ac:dyDescent="0.25">
      <c r="A33" s="435" t="s">
        <v>117</v>
      </c>
      <c r="B33" s="436" t="s">
        <v>1101</v>
      </c>
      <c r="C33" s="440"/>
      <c r="D33" s="440"/>
      <c r="E33" s="440"/>
      <c r="F33" s="437"/>
      <c r="G33" s="438">
        <f t="shared" si="5"/>
        <v>0</v>
      </c>
      <c r="H33" s="438">
        <f t="shared" si="0"/>
        <v>0</v>
      </c>
      <c r="I33" s="440"/>
      <c r="J33" s="440"/>
      <c r="K33" s="440"/>
      <c r="L33" s="440"/>
      <c r="M33" s="440"/>
      <c r="N33" s="440"/>
      <c r="O33" s="440"/>
      <c r="P33" s="440"/>
      <c r="Q33" s="440"/>
      <c r="R33" s="437"/>
      <c r="S33" s="438">
        <f t="shared" si="1"/>
        <v>0</v>
      </c>
      <c r="T33" s="438">
        <f t="shared" si="2"/>
        <v>0</v>
      </c>
      <c r="U33" s="438">
        <f t="shared" si="3"/>
        <v>0</v>
      </c>
      <c r="V33" s="438">
        <f t="shared" si="4"/>
        <v>0</v>
      </c>
      <c r="W33" s="440"/>
      <c r="X33" s="440"/>
      <c r="Y33" s="440"/>
      <c r="Z33" s="440"/>
    </row>
    <row r="34" spans="1:26" s="287" customFormat="1" ht="21" customHeight="1" x14ac:dyDescent="0.25">
      <c r="A34" s="444" t="s">
        <v>52</v>
      </c>
      <c r="B34" s="448" t="s">
        <v>1174</v>
      </c>
      <c r="C34" s="449">
        <f>SUM(C31:C33)</f>
        <v>0</v>
      </c>
      <c r="D34" s="449">
        <f t="shared" ref="D34:Z34" si="8">SUM(D31:D33)</f>
        <v>0</v>
      </c>
      <c r="E34" s="449">
        <f t="shared" si="8"/>
        <v>0</v>
      </c>
      <c r="F34" s="449">
        <f t="shared" si="8"/>
        <v>0</v>
      </c>
      <c r="G34" s="449">
        <f t="shared" si="8"/>
        <v>0</v>
      </c>
      <c r="H34" s="449">
        <f t="shared" si="8"/>
        <v>0</v>
      </c>
      <c r="I34" s="449">
        <f t="shared" si="8"/>
        <v>0</v>
      </c>
      <c r="J34" s="449">
        <f t="shared" si="8"/>
        <v>0</v>
      </c>
      <c r="K34" s="449">
        <f t="shared" si="8"/>
        <v>0</v>
      </c>
      <c r="L34" s="449">
        <f t="shared" si="8"/>
        <v>0</v>
      </c>
      <c r="M34" s="449">
        <f t="shared" si="8"/>
        <v>0</v>
      </c>
      <c r="N34" s="449">
        <f t="shared" si="8"/>
        <v>0</v>
      </c>
      <c r="O34" s="449">
        <f t="shared" si="8"/>
        <v>0</v>
      </c>
      <c r="P34" s="449">
        <f t="shared" si="8"/>
        <v>0</v>
      </c>
      <c r="Q34" s="449">
        <f t="shared" si="8"/>
        <v>0</v>
      </c>
      <c r="R34" s="449">
        <f t="shared" si="8"/>
        <v>0</v>
      </c>
      <c r="S34" s="449">
        <f t="shared" si="8"/>
        <v>0</v>
      </c>
      <c r="T34" s="449">
        <f t="shared" si="8"/>
        <v>0</v>
      </c>
      <c r="U34" s="449">
        <f t="shared" si="8"/>
        <v>0</v>
      </c>
      <c r="V34" s="449">
        <f t="shared" si="8"/>
        <v>0</v>
      </c>
      <c r="W34" s="449">
        <f t="shared" si="8"/>
        <v>0</v>
      </c>
      <c r="X34" s="449">
        <f t="shared" si="8"/>
        <v>0</v>
      </c>
      <c r="Y34" s="449">
        <f t="shared" si="8"/>
        <v>0</v>
      </c>
      <c r="Z34" s="449">
        <f t="shared" si="8"/>
        <v>0</v>
      </c>
    </row>
    <row r="35" spans="1:26" s="287" customFormat="1" ht="18.75" customHeight="1" x14ac:dyDescent="0.25">
      <c r="A35" s="444" t="s">
        <v>118</v>
      </c>
      <c r="B35" s="445" t="s">
        <v>236</v>
      </c>
      <c r="C35" s="449"/>
      <c r="D35" s="449"/>
      <c r="E35" s="449"/>
      <c r="F35" s="449"/>
      <c r="G35" s="449">
        <f>C35+E35</f>
        <v>0</v>
      </c>
      <c r="H35" s="438">
        <f t="shared" si="0"/>
        <v>0</v>
      </c>
      <c r="I35" s="449"/>
      <c r="J35" s="449"/>
      <c r="K35" s="449"/>
      <c r="L35" s="449"/>
      <c r="M35" s="449"/>
      <c r="N35" s="449"/>
      <c r="O35" s="449"/>
      <c r="P35" s="449"/>
      <c r="Q35" s="449"/>
      <c r="R35" s="450"/>
      <c r="S35" s="438">
        <f t="shared" si="1"/>
        <v>0</v>
      </c>
      <c r="T35" s="438">
        <f t="shared" si="2"/>
        <v>0</v>
      </c>
      <c r="U35" s="438">
        <f t="shared" si="3"/>
        <v>0</v>
      </c>
      <c r="V35" s="438">
        <f t="shared" si="4"/>
        <v>0</v>
      </c>
      <c r="W35" s="449"/>
      <c r="X35" s="449"/>
      <c r="Y35" s="449"/>
      <c r="Z35" s="449"/>
    </row>
    <row r="36" spans="1:26" s="443" customFormat="1" ht="34.5" customHeight="1" x14ac:dyDescent="0.25">
      <c r="A36" s="441" t="s">
        <v>120</v>
      </c>
      <c r="B36" s="442" t="s">
        <v>1157</v>
      </c>
      <c r="C36" s="440"/>
      <c r="D36" s="440"/>
      <c r="E36" s="440"/>
      <c r="F36" s="437"/>
      <c r="G36" s="438">
        <f t="shared" si="5"/>
        <v>0</v>
      </c>
      <c r="H36" s="438">
        <f t="shared" si="0"/>
        <v>0</v>
      </c>
      <c r="I36" s="440"/>
      <c r="J36" s="440"/>
      <c r="K36" s="440"/>
      <c r="L36" s="440"/>
      <c r="M36" s="440"/>
      <c r="N36" s="440"/>
      <c r="O36" s="440"/>
      <c r="P36" s="440"/>
      <c r="Q36" s="440"/>
      <c r="R36" s="437"/>
      <c r="S36" s="438">
        <f t="shared" si="1"/>
        <v>0</v>
      </c>
      <c r="T36" s="438">
        <f t="shared" si="2"/>
        <v>0</v>
      </c>
      <c r="U36" s="438">
        <f t="shared" si="3"/>
        <v>0</v>
      </c>
      <c r="V36" s="438">
        <f t="shared" si="4"/>
        <v>0</v>
      </c>
      <c r="W36" s="440"/>
      <c r="X36" s="440"/>
      <c r="Y36" s="440"/>
      <c r="Z36" s="440"/>
    </row>
    <row r="37" spans="1:26" s="443" customFormat="1" ht="33" customHeight="1" x14ac:dyDescent="0.25">
      <c r="A37" s="441" t="s">
        <v>121</v>
      </c>
      <c r="B37" s="442" t="s">
        <v>1158</v>
      </c>
      <c r="C37" s="440"/>
      <c r="D37" s="440"/>
      <c r="E37" s="440"/>
      <c r="F37" s="437"/>
      <c r="G37" s="438">
        <f t="shared" si="5"/>
        <v>0</v>
      </c>
      <c r="H37" s="438">
        <f t="shared" si="0"/>
        <v>0</v>
      </c>
      <c r="I37" s="440"/>
      <c r="J37" s="440"/>
      <c r="K37" s="440"/>
      <c r="L37" s="440"/>
      <c r="M37" s="440"/>
      <c r="N37" s="440"/>
      <c r="O37" s="440"/>
      <c r="P37" s="440"/>
      <c r="Q37" s="440"/>
      <c r="R37" s="437"/>
      <c r="S37" s="438">
        <f t="shared" si="1"/>
        <v>0</v>
      </c>
      <c r="T37" s="438">
        <f t="shared" si="2"/>
        <v>0</v>
      </c>
      <c r="U37" s="438">
        <f t="shared" si="3"/>
        <v>0</v>
      </c>
      <c r="V37" s="438">
        <f t="shared" si="4"/>
        <v>0</v>
      </c>
      <c r="W37" s="440"/>
      <c r="X37" s="440"/>
      <c r="Y37" s="440"/>
      <c r="Z37" s="440"/>
    </row>
    <row r="38" spans="1:26" s="443" customFormat="1" ht="45" x14ac:dyDescent="0.25">
      <c r="A38" s="441" t="s">
        <v>122</v>
      </c>
      <c r="B38" s="442" t="s">
        <v>1156</v>
      </c>
      <c r="C38" s="440"/>
      <c r="D38" s="440"/>
      <c r="E38" s="440"/>
      <c r="F38" s="437"/>
      <c r="G38" s="438">
        <f t="shared" si="5"/>
        <v>0</v>
      </c>
      <c r="H38" s="438">
        <f t="shared" si="0"/>
        <v>0</v>
      </c>
      <c r="I38" s="440"/>
      <c r="J38" s="440"/>
      <c r="K38" s="440"/>
      <c r="L38" s="440"/>
      <c r="M38" s="440"/>
      <c r="N38" s="440"/>
      <c r="O38" s="440"/>
      <c r="P38" s="440"/>
      <c r="Q38" s="440"/>
      <c r="R38" s="437"/>
      <c r="S38" s="438">
        <f t="shared" si="1"/>
        <v>0</v>
      </c>
      <c r="T38" s="438">
        <f t="shared" si="2"/>
        <v>0</v>
      </c>
      <c r="U38" s="438">
        <f t="shared" si="3"/>
        <v>0</v>
      </c>
      <c r="V38" s="438">
        <f t="shared" si="4"/>
        <v>0</v>
      </c>
      <c r="W38" s="440"/>
      <c r="X38" s="440"/>
      <c r="Y38" s="440"/>
      <c r="Z38" s="440"/>
    </row>
    <row r="39" spans="1:26" s="443" customFormat="1" ht="36.75" customHeight="1" x14ac:dyDescent="0.25">
      <c r="A39" s="441" t="s">
        <v>123</v>
      </c>
      <c r="B39" s="442" t="s">
        <v>1159</v>
      </c>
      <c r="C39" s="440"/>
      <c r="D39" s="440"/>
      <c r="E39" s="440"/>
      <c r="F39" s="437"/>
      <c r="G39" s="438">
        <f t="shared" si="5"/>
        <v>0</v>
      </c>
      <c r="H39" s="438">
        <f t="shared" si="0"/>
        <v>0</v>
      </c>
      <c r="I39" s="440"/>
      <c r="J39" s="440"/>
      <c r="K39" s="440"/>
      <c r="L39" s="440"/>
      <c r="M39" s="440"/>
      <c r="N39" s="440"/>
      <c r="O39" s="440"/>
      <c r="P39" s="440"/>
      <c r="Q39" s="440"/>
      <c r="R39" s="437"/>
      <c r="S39" s="438">
        <f t="shared" si="1"/>
        <v>0</v>
      </c>
      <c r="T39" s="438">
        <f t="shared" si="2"/>
        <v>0</v>
      </c>
      <c r="U39" s="438">
        <f t="shared" si="3"/>
        <v>0</v>
      </c>
      <c r="V39" s="438">
        <f t="shared" si="4"/>
        <v>0</v>
      </c>
      <c r="W39" s="440"/>
      <c r="X39" s="440"/>
      <c r="Y39" s="440"/>
      <c r="Z39" s="440"/>
    </row>
    <row r="40" spans="1:26" s="443" customFormat="1" ht="33.75" x14ac:dyDescent="0.25">
      <c r="A40" s="441" t="s">
        <v>124</v>
      </c>
      <c r="B40" s="442" t="s">
        <v>1182</v>
      </c>
      <c r="C40" s="440"/>
      <c r="D40" s="440"/>
      <c r="E40" s="440"/>
      <c r="F40" s="437"/>
      <c r="G40" s="438">
        <f t="shared" si="5"/>
        <v>0</v>
      </c>
      <c r="H40" s="438">
        <f t="shared" si="0"/>
        <v>0</v>
      </c>
      <c r="I40" s="440"/>
      <c r="J40" s="440"/>
      <c r="K40" s="440"/>
      <c r="L40" s="440"/>
      <c r="M40" s="440"/>
      <c r="N40" s="440"/>
      <c r="O40" s="440"/>
      <c r="P40" s="440"/>
      <c r="Q40" s="440"/>
      <c r="R40" s="437"/>
      <c r="S40" s="438">
        <f t="shared" si="1"/>
        <v>0</v>
      </c>
      <c r="T40" s="438">
        <f t="shared" si="2"/>
        <v>0</v>
      </c>
      <c r="U40" s="438">
        <f t="shared" si="3"/>
        <v>0</v>
      </c>
      <c r="V40" s="438">
        <f t="shared" si="4"/>
        <v>0</v>
      </c>
      <c r="W40" s="440"/>
      <c r="X40" s="440"/>
      <c r="Y40" s="440"/>
      <c r="Z40" s="440"/>
    </row>
    <row r="41" spans="1:26" s="443" customFormat="1" ht="26.25" customHeight="1" x14ac:dyDescent="0.25">
      <c r="A41" s="444" t="s">
        <v>119</v>
      </c>
      <c r="B41" s="445" t="s">
        <v>1139</v>
      </c>
      <c r="C41" s="449">
        <f>SUM(C36:C40)</f>
        <v>0</v>
      </c>
      <c r="D41" s="449">
        <f t="shared" ref="D41:Z41" si="9">SUM(D36:D40)</f>
        <v>0</v>
      </c>
      <c r="E41" s="449">
        <f t="shared" si="9"/>
        <v>0</v>
      </c>
      <c r="F41" s="449">
        <f t="shared" si="9"/>
        <v>0</v>
      </c>
      <c r="G41" s="449">
        <f t="shared" si="9"/>
        <v>0</v>
      </c>
      <c r="H41" s="449">
        <f t="shared" si="9"/>
        <v>0</v>
      </c>
      <c r="I41" s="449">
        <f t="shared" si="9"/>
        <v>0</v>
      </c>
      <c r="J41" s="449">
        <f t="shared" si="9"/>
        <v>0</v>
      </c>
      <c r="K41" s="449">
        <f t="shared" si="9"/>
        <v>0</v>
      </c>
      <c r="L41" s="449">
        <f t="shared" si="9"/>
        <v>0</v>
      </c>
      <c r="M41" s="449">
        <f t="shared" si="9"/>
        <v>0</v>
      </c>
      <c r="N41" s="449">
        <f t="shared" si="9"/>
        <v>0</v>
      </c>
      <c r="O41" s="449">
        <f t="shared" si="9"/>
        <v>0</v>
      </c>
      <c r="P41" s="449">
        <f t="shared" si="9"/>
        <v>0</v>
      </c>
      <c r="Q41" s="449">
        <f t="shared" si="9"/>
        <v>0</v>
      </c>
      <c r="R41" s="449">
        <f t="shared" si="9"/>
        <v>0</v>
      </c>
      <c r="S41" s="449">
        <f t="shared" si="9"/>
        <v>0</v>
      </c>
      <c r="T41" s="449">
        <f t="shared" si="9"/>
        <v>0</v>
      </c>
      <c r="U41" s="449">
        <f t="shared" si="9"/>
        <v>0</v>
      </c>
      <c r="V41" s="449">
        <f t="shared" si="9"/>
        <v>0</v>
      </c>
      <c r="W41" s="449">
        <f t="shared" si="9"/>
        <v>0</v>
      </c>
      <c r="X41" s="449">
        <f t="shared" si="9"/>
        <v>0</v>
      </c>
      <c r="Y41" s="449">
        <f t="shared" si="9"/>
        <v>0</v>
      </c>
      <c r="Z41" s="449">
        <f t="shared" si="9"/>
        <v>0</v>
      </c>
    </row>
    <row r="42" spans="1:26" s="443" customFormat="1" ht="16.5" customHeight="1" x14ac:dyDescent="0.25">
      <c r="A42" s="444" t="s">
        <v>125</v>
      </c>
      <c r="B42" s="445" t="s">
        <v>237</v>
      </c>
      <c r="C42" s="449"/>
      <c r="D42" s="449"/>
      <c r="E42" s="449"/>
      <c r="F42" s="450"/>
      <c r="G42" s="451">
        <f t="shared" si="5"/>
        <v>0</v>
      </c>
      <c r="H42" s="438">
        <f t="shared" si="0"/>
        <v>0</v>
      </c>
      <c r="I42" s="449"/>
      <c r="J42" s="449"/>
      <c r="K42" s="449"/>
      <c r="L42" s="449"/>
      <c r="M42" s="449"/>
      <c r="N42" s="449"/>
      <c r="O42" s="449"/>
      <c r="P42" s="449"/>
      <c r="Q42" s="449"/>
      <c r="R42" s="450"/>
      <c r="S42" s="438">
        <f t="shared" si="1"/>
        <v>0</v>
      </c>
      <c r="T42" s="438">
        <f t="shared" si="2"/>
        <v>0</v>
      </c>
      <c r="U42" s="438">
        <f t="shared" si="3"/>
        <v>0</v>
      </c>
      <c r="V42" s="438">
        <f t="shared" si="4"/>
        <v>0</v>
      </c>
      <c r="W42" s="449"/>
      <c r="X42" s="449"/>
      <c r="Y42" s="449"/>
      <c r="Z42" s="449"/>
    </row>
    <row r="43" spans="1:26" s="443" customFormat="1" ht="26.25" customHeight="1" x14ac:dyDescent="0.25">
      <c r="A43" s="444" t="s">
        <v>126</v>
      </c>
      <c r="B43" s="445" t="s">
        <v>1133</v>
      </c>
      <c r="C43" s="449"/>
      <c r="D43" s="449"/>
      <c r="E43" s="449"/>
      <c r="F43" s="450"/>
      <c r="G43" s="451">
        <f t="shared" si="5"/>
        <v>0</v>
      </c>
      <c r="H43" s="438">
        <f t="shared" si="0"/>
        <v>0</v>
      </c>
      <c r="I43" s="449"/>
      <c r="J43" s="449"/>
      <c r="K43" s="449"/>
      <c r="L43" s="449"/>
      <c r="M43" s="449"/>
      <c r="N43" s="449"/>
      <c r="O43" s="449"/>
      <c r="P43" s="449"/>
      <c r="Q43" s="449"/>
      <c r="R43" s="450"/>
      <c r="S43" s="438">
        <f t="shared" si="1"/>
        <v>0</v>
      </c>
      <c r="T43" s="438">
        <f t="shared" si="2"/>
        <v>0</v>
      </c>
      <c r="U43" s="438">
        <f t="shared" si="3"/>
        <v>0</v>
      </c>
      <c r="V43" s="438">
        <f t="shared" si="4"/>
        <v>0</v>
      </c>
      <c r="W43" s="449"/>
      <c r="X43" s="449"/>
      <c r="Y43" s="449"/>
      <c r="Z43" s="449"/>
    </row>
    <row r="44" spans="1:26" s="443" customFormat="1" ht="24.75" customHeight="1" x14ac:dyDescent="0.25">
      <c r="A44" s="444" t="s">
        <v>127</v>
      </c>
      <c r="B44" s="445" t="s">
        <v>238</v>
      </c>
      <c r="C44" s="449"/>
      <c r="D44" s="449"/>
      <c r="E44" s="449"/>
      <c r="F44" s="450"/>
      <c r="G44" s="451">
        <f t="shared" si="5"/>
        <v>0</v>
      </c>
      <c r="H44" s="438">
        <f t="shared" si="0"/>
        <v>0</v>
      </c>
      <c r="I44" s="449"/>
      <c r="J44" s="449"/>
      <c r="K44" s="449"/>
      <c r="L44" s="449"/>
      <c r="M44" s="449"/>
      <c r="N44" s="449"/>
      <c r="O44" s="449"/>
      <c r="P44" s="449"/>
      <c r="Q44" s="449"/>
      <c r="R44" s="450"/>
      <c r="S44" s="438">
        <f t="shared" si="1"/>
        <v>0</v>
      </c>
      <c r="T44" s="438">
        <f t="shared" si="2"/>
        <v>0</v>
      </c>
      <c r="U44" s="438">
        <f t="shared" si="3"/>
        <v>0</v>
      </c>
      <c r="V44" s="438">
        <f t="shared" si="4"/>
        <v>0</v>
      </c>
      <c r="W44" s="449"/>
      <c r="X44" s="449"/>
      <c r="Y44" s="449"/>
      <c r="Z44" s="449"/>
    </row>
    <row r="45" spans="1:26" s="287" customFormat="1" x14ac:dyDescent="0.25">
      <c r="A45" s="452"/>
      <c r="B45" s="453" t="s">
        <v>54</v>
      </c>
      <c r="C45" s="454">
        <f>C26+C30+C34+C35+C41+C42+C43+C44</f>
        <v>0</v>
      </c>
      <c r="D45" s="454">
        <f t="shared" ref="D45:Z45" si="10">D26+D30+D34+D35+D41+D42+D43+D44</f>
        <v>0</v>
      </c>
      <c r="E45" s="454">
        <f t="shared" si="10"/>
        <v>0</v>
      </c>
      <c r="F45" s="454">
        <f t="shared" si="10"/>
        <v>0</v>
      </c>
      <c r="G45" s="454">
        <f t="shared" si="10"/>
        <v>0</v>
      </c>
      <c r="H45" s="454">
        <f t="shared" si="10"/>
        <v>0</v>
      </c>
      <c r="I45" s="454">
        <f t="shared" si="10"/>
        <v>0</v>
      </c>
      <c r="J45" s="454">
        <f t="shared" si="10"/>
        <v>0</v>
      </c>
      <c r="K45" s="454">
        <f t="shared" si="10"/>
        <v>0</v>
      </c>
      <c r="L45" s="454">
        <f t="shared" si="10"/>
        <v>0</v>
      </c>
      <c r="M45" s="454">
        <f t="shared" si="10"/>
        <v>0</v>
      </c>
      <c r="N45" s="454">
        <f t="shared" si="10"/>
        <v>0</v>
      </c>
      <c r="O45" s="454">
        <f t="shared" si="10"/>
        <v>0</v>
      </c>
      <c r="P45" s="454">
        <f t="shared" si="10"/>
        <v>0</v>
      </c>
      <c r="Q45" s="454">
        <f t="shared" si="10"/>
        <v>0</v>
      </c>
      <c r="R45" s="454">
        <f t="shared" si="10"/>
        <v>0</v>
      </c>
      <c r="S45" s="454">
        <f t="shared" si="10"/>
        <v>0</v>
      </c>
      <c r="T45" s="454">
        <f t="shared" si="10"/>
        <v>0</v>
      </c>
      <c r="U45" s="454">
        <f t="shared" si="10"/>
        <v>0</v>
      </c>
      <c r="V45" s="454">
        <f t="shared" si="10"/>
        <v>0</v>
      </c>
      <c r="W45" s="454">
        <f t="shared" si="10"/>
        <v>0</v>
      </c>
      <c r="X45" s="454">
        <f t="shared" si="10"/>
        <v>0</v>
      </c>
      <c r="Y45" s="454">
        <f t="shared" si="10"/>
        <v>0</v>
      </c>
      <c r="Z45" s="454">
        <f t="shared" si="10"/>
        <v>0</v>
      </c>
    </row>
    <row r="46" spans="1:26" x14ac:dyDescent="0.25"/>
    <row r="47" spans="1:26" x14ac:dyDescent="0.25"/>
    <row r="48" spans="1:26" x14ac:dyDescent="0.25"/>
    <row r="49" spans="27:27" x14ac:dyDescent="0.25"/>
    <row r="50" spans="27:27" x14ac:dyDescent="0.25"/>
    <row r="51" spans="27:27" x14ac:dyDescent="0.25"/>
    <row r="52" spans="27:27" x14ac:dyDescent="0.25"/>
    <row r="53" spans="27:27" x14ac:dyDescent="0.25"/>
    <row r="54" spans="27:27" x14ac:dyDescent="0.25"/>
    <row r="55" spans="27:27" x14ac:dyDescent="0.25">
      <c r="AA55" s="455"/>
    </row>
    <row r="56" spans="27:27" x14ac:dyDescent="0.25">
      <c r="AA56" s="455"/>
    </row>
    <row r="57" spans="27:27" x14ac:dyDescent="0.25">
      <c r="AA57" s="455"/>
    </row>
    <row r="58" spans="27:27" x14ac:dyDescent="0.25">
      <c r="AA58" s="455"/>
    </row>
    <row r="59" spans="27:27" x14ac:dyDescent="0.25">
      <c r="AA59" s="455"/>
    </row>
    <row r="60" spans="27:27" x14ac:dyDescent="0.25">
      <c r="AA60" s="455"/>
    </row>
    <row r="61" spans="27:27" x14ac:dyDescent="0.25">
      <c r="AA61" s="455"/>
    </row>
    <row r="62" spans="27:27" x14ac:dyDescent="0.25">
      <c r="AA62" s="455"/>
    </row>
    <row r="63" spans="27:27" ht="12.75" hidden="1" customHeight="1" x14ac:dyDescent="0.25"/>
    <row r="64" spans="27:27"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28">
    <mergeCell ref="W15:Z15"/>
    <mergeCell ref="I17:J17"/>
    <mergeCell ref="K17:L17"/>
    <mergeCell ref="M17:N17"/>
    <mergeCell ref="O17:P17"/>
    <mergeCell ref="Q17:R17"/>
    <mergeCell ref="S17:T17"/>
    <mergeCell ref="I16:T16"/>
    <mergeCell ref="U16:V17"/>
    <mergeCell ref="W16:X17"/>
    <mergeCell ref="Y16:Z17"/>
    <mergeCell ref="A16:A18"/>
    <mergeCell ref="B16:B18"/>
    <mergeCell ref="C16:D17"/>
    <mergeCell ref="E16:F17"/>
    <mergeCell ref="G16:H17"/>
    <mergeCell ref="A14:Z14"/>
    <mergeCell ref="C2:K2"/>
    <mergeCell ref="C3:K3"/>
    <mergeCell ref="C4:K4"/>
    <mergeCell ref="C5:K5"/>
    <mergeCell ref="C11:K11"/>
    <mergeCell ref="C12:K12"/>
    <mergeCell ref="C6:K6"/>
    <mergeCell ref="C7:K7"/>
    <mergeCell ref="C8:K8"/>
    <mergeCell ref="C9:K9"/>
    <mergeCell ref="C10:K10"/>
  </mergeCells>
  <dataValidations count="4">
    <dataValidation type="whole" operator="greaterThanOrEqual" allowBlank="1" showInputMessage="1" showErrorMessage="1" sqref="C6:L6" xr:uid="{00000000-0002-0000-1000-000000000000}">
      <formula1>0</formula1>
    </dataValidation>
    <dataValidation operator="greaterThanOrEqual" allowBlank="1" showInputMessage="1" showErrorMessage="1" sqref="C7:L9" xr:uid="{00000000-0002-0000-1000-000001000000}"/>
    <dataValidation operator="greaterThan" allowBlank="1" showInputMessage="1" showErrorMessage="1" sqref="C4:L5 C10:L10" xr:uid="{00000000-0002-0000-1000-000002000000}"/>
    <dataValidation type="decimal" operator="greaterThanOrEqual" allowBlank="1" showInputMessage="1" showErrorMessage="1" sqref="C20:Z45" xr:uid="{00000000-0002-0000-1000-000003000000}">
      <formula1>0</formula1>
    </dataValidation>
  </dataValidations>
  <pageMargins left="0.70866141732283472" right="0.70866141732283472" top="0.74803149606299213" bottom="0.74803149606299213" header="0.31496062992125984" footer="0.31496062992125984"/>
  <pageSetup paperSize="9" scale="9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B9114-47A7-40FF-8F3F-C6046E3DF149}">
  <sheetPr>
    <tabColor rgb="FFFF0000"/>
  </sheetPr>
  <dimension ref="A1:P37"/>
  <sheetViews>
    <sheetView showZeros="0" topLeftCell="A22" zoomScaleNormal="100" workbookViewId="0">
      <selection activeCell="B39" sqref="B39"/>
    </sheetView>
  </sheetViews>
  <sheetFormatPr defaultRowHeight="15" x14ac:dyDescent="0.25"/>
  <cols>
    <col min="1" max="1" width="8.7109375" style="462" customWidth="1"/>
    <col min="2" max="2" width="25.85546875" style="462" customWidth="1"/>
    <col min="3" max="3" width="8.42578125" style="462" bestFit="1" customWidth="1"/>
    <col min="4" max="4" width="12" style="462" customWidth="1"/>
    <col min="5" max="5" width="8.42578125" style="462" bestFit="1" customWidth="1"/>
    <col min="6" max="6" width="12" style="462" customWidth="1"/>
    <col min="7" max="7" width="8.42578125" style="462" bestFit="1" customWidth="1"/>
    <col min="8" max="8" width="12" style="462" customWidth="1"/>
    <col min="9" max="9" width="8.42578125" style="462" bestFit="1" customWidth="1"/>
    <col min="10" max="10" width="12" style="462" customWidth="1"/>
    <col min="11" max="11" width="8.42578125" style="462" bestFit="1" customWidth="1"/>
    <col min="12" max="12" width="12" style="462" customWidth="1"/>
    <col min="13" max="13" width="8.42578125" style="462" bestFit="1" customWidth="1"/>
    <col min="14" max="14" width="12" style="462" customWidth="1"/>
    <col min="15" max="15" width="11.140625" style="462" customWidth="1"/>
    <col min="16" max="16" width="12.28515625" style="462" customWidth="1"/>
    <col min="17" max="16384" width="9.140625" style="462"/>
  </cols>
  <sheetData>
    <row r="1" spans="1:16" x14ac:dyDescent="0.25">
      <c r="A1" s="457"/>
      <c r="B1" s="458"/>
      <c r="C1" s="459"/>
      <c r="D1" s="460"/>
      <c r="E1" s="460"/>
      <c r="F1" s="460"/>
      <c r="G1" s="460"/>
      <c r="H1" s="460"/>
      <c r="I1" s="460"/>
      <c r="J1" s="460"/>
      <c r="K1" s="461"/>
      <c r="L1" s="461"/>
      <c r="M1" s="461"/>
      <c r="N1" s="461"/>
      <c r="O1" s="172" t="s">
        <v>0</v>
      </c>
      <c r="P1" s="173" t="s">
        <v>1194</v>
      </c>
    </row>
    <row r="2" spans="1:16" x14ac:dyDescent="0.2">
      <c r="A2" s="948" t="s">
        <v>1</v>
      </c>
      <c r="B2" s="948"/>
      <c r="C2" s="463" t="s">
        <v>2</v>
      </c>
      <c r="D2" s="463"/>
      <c r="E2" s="463"/>
      <c r="F2" s="463"/>
      <c r="G2" s="463"/>
      <c r="H2" s="463"/>
      <c r="I2" s="463"/>
      <c r="J2" s="463"/>
      <c r="K2" s="463"/>
      <c r="L2" s="463"/>
      <c r="M2" s="463"/>
      <c r="N2" s="463"/>
      <c r="O2" s="463"/>
      <c r="P2" s="464"/>
    </row>
    <row r="3" spans="1:16" x14ac:dyDescent="0.2">
      <c r="A3" s="948" t="s">
        <v>3</v>
      </c>
      <c r="B3" s="948"/>
      <c r="C3" s="949" t="s">
        <v>2</v>
      </c>
      <c r="D3" s="949"/>
      <c r="E3" s="949"/>
      <c r="F3" s="949"/>
      <c r="G3" s="949"/>
      <c r="H3" s="949"/>
      <c r="I3" s="949"/>
      <c r="J3" s="949"/>
      <c r="K3" s="949"/>
      <c r="L3" s="949"/>
      <c r="M3" s="949"/>
      <c r="N3" s="949"/>
      <c r="O3" s="949"/>
      <c r="P3" s="464"/>
    </row>
    <row r="4" spans="1:16" x14ac:dyDescent="0.2">
      <c r="A4" s="948" t="s">
        <v>129</v>
      </c>
      <c r="B4" s="948"/>
      <c r="C4" s="950"/>
      <c r="D4" s="950"/>
      <c r="E4" s="950"/>
      <c r="F4" s="950"/>
      <c r="G4" s="950"/>
      <c r="H4" s="950"/>
      <c r="I4" s="950"/>
      <c r="J4" s="950"/>
      <c r="K4" s="950"/>
      <c r="L4" s="950"/>
      <c r="M4" s="950"/>
      <c r="N4" s="950"/>
      <c r="O4" s="950"/>
      <c r="P4" s="464"/>
    </row>
    <row r="5" spans="1:16" x14ac:dyDescent="0.2">
      <c r="A5" s="948" t="s">
        <v>6</v>
      </c>
      <c r="B5" s="948"/>
      <c r="C5" s="953"/>
      <c r="D5" s="953"/>
      <c r="E5" s="953"/>
      <c r="F5" s="953"/>
      <c r="G5" s="953"/>
      <c r="H5" s="953"/>
      <c r="I5" s="953"/>
      <c r="J5" s="953"/>
      <c r="K5" s="953"/>
      <c r="L5" s="953"/>
      <c r="M5" s="953"/>
      <c r="N5" s="953"/>
      <c r="O5" s="953"/>
      <c r="P5" s="464"/>
    </row>
    <row r="6" spans="1:16" x14ac:dyDescent="0.2">
      <c r="A6" s="948" t="s">
        <v>7</v>
      </c>
      <c r="B6" s="948"/>
      <c r="C6" s="949" t="s">
        <v>2</v>
      </c>
      <c r="D6" s="949"/>
      <c r="E6" s="949"/>
      <c r="F6" s="949"/>
      <c r="G6" s="949"/>
      <c r="H6" s="949"/>
      <c r="I6" s="949"/>
      <c r="J6" s="949"/>
      <c r="K6" s="949"/>
      <c r="L6" s="949"/>
      <c r="M6" s="949"/>
      <c r="N6" s="949"/>
      <c r="O6" s="949"/>
      <c r="P6" s="464"/>
    </row>
    <row r="7" spans="1:16" x14ac:dyDescent="0.2">
      <c r="A7" s="948" t="s">
        <v>8</v>
      </c>
      <c r="B7" s="948"/>
      <c r="C7" s="949" t="s">
        <v>2</v>
      </c>
      <c r="D7" s="949"/>
      <c r="E7" s="949"/>
      <c r="F7" s="949"/>
      <c r="G7" s="949"/>
      <c r="H7" s="949"/>
      <c r="I7" s="949"/>
      <c r="J7" s="949"/>
      <c r="K7" s="949"/>
      <c r="L7" s="949"/>
      <c r="M7" s="949"/>
      <c r="N7" s="949"/>
      <c r="O7" s="949"/>
      <c r="P7" s="464"/>
    </row>
    <row r="8" spans="1:16" x14ac:dyDescent="0.2">
      <c r="A8" s="948" t="s">
        <v>239</v>
      </c>
      <c r="B8" s="948"/>
      <c r="C8" s="949" t="s">
        <v>2</v>
      </c>
      <c r="D8" s="949"/>
      <c r="E8" s="949"/>
      <c r="F8" s="949"/>
      <c r="G8" s="949"/>
      <c r="H8" s="949"/>
      <c r="I8" s="949"/>
      <c r="J8" s="949"/>
      <c r="K8" s="949"/>
      <c r="L8" s="949"/>
      <c r="M8" s="949"/>
      <c r="N8" s="949"/>
      <c r="O8" s="949"/>
      <c r="P8" s="464"/>
    </row>
    <row r="9" spans="1:16" x14ac:dyDescent="0.2">
      <c r="A9" s="948" t="s">
        <v>9</v>
      </c>
      <c r="B9" s="948"/>
      <c r="C9" s="950"/>
      <c r="D9" s="950"/>
      <c r="E9" s="950"/>
      <c r="F9" s="950"/>
      <c r="G9" s="950"/>
      <c r="H9" s="950"/>
      <c r="I9" s="950"/>
      <c r="J9" s="950"/>
      <c r="K9" s="950"/>
      <c r="L9" s="950"/>
      <c r="M9" s="950"/>
      <c r="N9" s="950"/>
      <c r="O9" s="950"/>
      <c r="P9" s="464"/>
    </row>
    <row r="10" spans="1:16" x14ac:dyDescent="0.2">
      <c r="A10" s="465" t="s">
        <v>10</v>
      </c>
      <c r="B10" s="465"/>
      <c r="C10" s="466" t="s">
        <v>2</v>
      </c>
      <c r="D10" s="467"/>
      <c r="E10" s="467"/>
      <c r="F10" s="467"/>
      <c r="G10" s="467"/>
      <c r="H10" s="467"/>
      <c r="I10" s="467"/>
      <c r="J10" s="467"/>
      <c r="K10" s="467"/>
      <c r="L10" s="467"/>
      <c r="M10" s="467"/>
      <c r="N10" s="467"/>
      <c r="O10" s="467"/>
      <c r="P10" s="464"/>
    </row>
    <row r="11" spans="1:16" x14ac:dyDescent="0.2">
      <c r="A11" s="948" t="s">
        <v>11</v>
      </c>
      <c r="B11" s="948"/>
      <c r="C11" s="949" t="s">
        <v>2</v>
      </c>
      <c r="D11" s="949"/>
      <c r="E11" s="949"/>
      <c r="F11" s="949"/>
      <c r="G11" s="949"/>
      <c r="H11" s="949"/>
      <c r="I11" s="949"/>
      <c r="J11" s="949"/>
      <c r="K11" s="949"/>
      <c r="L11" s="949"/>
      <c r="M11" s="949"/>
      <c r="N11" s="949"/>
      <c r="O11" s="949"/>
      <c r="P11" s="464"/>
    </row>
    <row r="12" spans="1:16" x14ac:dyDescent="0.25">
      <c r="A12" s="262"/>
      <c r="B12" s="262"/>
      <c r="C12" s="468"/>
      <c r="D12" s="468"/>
      <c r="E12" s="468"/>
      <c r="F12" s="468"/>
      <c r="G12" s="468"/>
      <c r="H12" s="468"/>
      <c r="I12" s="468"/>
      <c r="J12" s="468"/>
      <c r="K12" s="468"/>
      <c r="L12" s="468"/>
      <c r="M12" s="468"/>
      <c r="N12" s="468"/>
      <c r="O12" s="468"/>
      <c r="P12" s="464"/>
    </row>
    <row r="13" spans="1:16" ht="18.75" x14ac:dyDescent="0.25">
      <c r="A13" s="951" t="s">
        <v>1123</v>
      </c>
      <c r="B13" s="952"/>
      <c r="C13" s="952"/>
      <c r="D13" s="952"/>
      <c r="E13" s="952"/>
      <c r="F13" s="952"/>
      <c r="G13" s="952"/>
      <c r="H13" s="952"/>
      <c r="I13" s="952"/>
      <c r="J13" s="952"/>
      <c r="K13" s="952"/>
      <c r="L13" s="952"/>
      <c r="M13" s="952"/>
      <c r="N13" s="952"/>
      <c r="O13" s="952"/>
      <c r="P13" s="952"/>
    </row>
    <row r="14" spans="1:16" ht="15.75" thickBot="1" x14ac:dyDescent="0.3">
      <c r="A14" s="457"/>
      <c r="B14" s="469"/>
      <c r="C14" s="470"/>
      <c r="D14" s="470"/>
      <c r="E14" s="470"/>
      <c r="F14" s="470"/>
      <c r="G14" s="470"/>
      <c r="H14" s="470"/>
      <c r="I14" s="470"/>
      <c r="J14" s="470"/>
      <c r="K14" s="471"/>
      <c r="L14" s="471"/>
      <c r="M14" s="471"/>
      <c r="N14" s="471"/>
      <c r="O14" s="471"/>
      <c r="P14" s="472" t="s">
        <v>12</v>
      </c>
    </row>
    <row r="15" spans="1:16" ht="18" customHeight="1" x14ac:dyDescent="0.25">
      <c r="A15" s="942" t="s">
        <v>13</v>
      </c>
      <c r="B15" s="945" t="s">
        <v>14</v>
      </c>
      <c r="C15" s="945" t="s">
        <v>1113</v>
      </c>
      <c r="D15" s="945"/>
      <c r="E15" s="945"/>
      <c r="F15" s="945"/>
      <c r="G15" s="945"/>
      <c r="H15" s="945"/>
      <c r="I15" s="945"/>
      <c r="J15" s="945"/>
      <c r="K15" s="945"/>
      <c r="L15" s="945"/>
      <c r="M15" s="945"/>
      <c r="N15" s="945"/>
      <c r="O15" s="945"/>
      <c r="P15" s="945"/>
    </row>
    <row r="16" spans="1:16" ht="27.75" customHeight="1" x14ac:dyDescent="0.25">
      <c r="A16" s="943"/>
      <c r="B16" s="946"/>
      <c r="C16" s="946" t="s">
        <v>1184</v>
      </c>
      <c r="D16" s="946"/>
      <c r="E16" s="946" t="s">
        <v>1183</v>
      </c>
      <c r="F16" s="946"/>
      <c r="G16" s="946" t="s">
        <v>1114</v>
      </c>
      <c r="H16" s="946"/>
      <c r="I16" s="946" t="s">
        <v>1115</v>
      </c>
      <c r="J16" s="946"/>
      <c r="K16" s="946" t="s">
        <v>1116</v>
      </c>
      <c r="L16" s="946"/>
      <c r="M16" s="941" t="s">
        <v>1117</v>
      </c>
      <c r="N16" s="941"/>
      <c r="O16" s="946" t="s">
        <v>1118</v>
      </c>
      <c r="P16" s="946"/>
    </row>
    <row r="17" spans="1:16" ht="29.25" customHeight="1" thickBot="1" x14ac:dyDescent="0.3">
      <c r="A17" s="944"/>
      <c r="B17" s="947"/>
      <c r="C17" s="473" t="s">
        <v>1119</v>
      </c>
      <c r="D17" s="473" t="s">
        <v>68</v>
      </c>
      <c r="E17" s="473" t="s">
        <v>1119</v>
      </c>
      <c r="F17" s="473" t="s">
        <v>68</v>
      </c>
      <c r="G17" s="473" t="s">
        <v>1119</v>
      </c>
      <c r="H17" s="473" t="s">
        <v>68</v>
      </c>
      <c r="I17" s="473" t="s">
        <v>1119</v>
      </c>
      <c r="J17" s="473" t="s">
        <v>68</v>
      </c>
      <c r="K17" s="473" t="s">
        <v>1119</v>
      </c>
      <c r="L17" s="473" t="s">
        <v>68</v>
      </c>
      <c r="M17" s="473" t="s">
        <v>1119</v>
      </c>
      <c r="N17" s="473" t="s">
        <v>68</v>
      </c>
      <c r="O17" s="473" t="s">
        <v>1119</v>
      </c>
      <c r="P17" s="473" t="s">
        <v>68</v>
      </c>
    </row>
    <row r="18" spans="1:16" ht="23.25" thickBot="1" x14ac:dyDescent="0.3">
      <c r="A18" s="474">
        <v>1</v>
      </c>
      <c r="B18" s="475">
        <v>2</v>
      </c>
      <c r="C18" s="475">
        <v>3</v>
      </c>
      <c r="D18" s="475">
        <v>4</v>
      </c>
      <c r="E18" s="475">
        <v>5</v>
      </c>
      <c r="F18" s="475">
        <v>6</v>
      </c>
      <c r="G18" s="475">
        <v>7</v>
      </c>
      <c r="H18" s="475">
        <v>8</v>
      </c>
      <c r="I18" s="475">
        <v>9</v>
      </c>
      <c r="J18" s="475">
        <v>10</v>
      </c>
      <c r="K18" s="475">
        <v>11</v>
      </c>
      <c r="L18" s="475">
        <v>12</v>
      </c>
      <c r="M18" s="475">
        <v>13</v>
      </c>
      <c r="N18" s="475">
        <v>14</v>
      </c>
      <c r="O18" s="475" t="s">
        <v>1120</v>
      </c>
      <c r="P18" s="475" t="s">
        <v>1121</v>
      </c>
    </row>
    <row r="19" spans="1:16" x14ac:dyDescent="0.25">
      <c r="A19" s="476" t="s">
        <v>18</v>
      </c>
      <c r="B19" s="477" t="s">
        <v>19</v>
      </c>
      <c r="C19" s="478"/>
      <c r="D19" s="478"/>
      <c r="E19" s="478"/>
      <c r="F19" s="478"/>
      <c r="G19" s="478"/>
      <c r="H19" s="478"/>
      <c r="I19" s="478"/>
      <c r="J19" s="478"/>
      <c r="K19" s="478"/>
      <c r="L19" s="478"/>
      <c r="M19" s="478"/>
      <c r="N19" s="478"/>
      <c r="O19" s="479">
        <f>C19+E19-G19-I19-K19</f>
        <v>0</v>
      </c>
      <c r="P19" s="479">
        <f>D19+F19-H19-J19-L19+N19</f>
        <v>0</v>
      </c>
    </row>
    <row r="20" spans="1:16" x14ac:dyDescent="0.25">
      <c r="A20" s="480" t="s">
        <v>20</v>
      </c>
      <c r="B20" s="481" t="s">
        <v>21</v>
      </c>
      <c r="C20" s="482"/>
      <c r="D20" s="482"/>
      <c r="E20" s="482"/>
      <c r="F20" s="482"/>
      <c r="G20" s="482"/>
      <c r="H20" s="482"/>
      <c r="I20" s="482"/>
      <c r="J20" s="482"/>
      <c r="K20" s="482"/>
      <c r="L20" s="482"/>
      <c r="M20" s="482"/>
      <c r="N20" s="482"/>
      <c r="O20" s="479">
        <f t="shared" ref="O20:O36" si="0">C20+E20-G20-I20-K20</f>
        <v>0</v>
      </c>
      <c r="P20" s="479">
        <f t="shared" ref="P20:P36" si="1">D20+F20-H20-J20-L20+N20</f>
        <v>0</v>
      </c>
    </row>
    <row r="21" spans="1:16" ht="33.75" x14ac:dyDescent="0.25">
      <c r="A21" s="480" t="s">
        <v>22</v>
      </c>
      <c r="B21" s="483" t="s">
        <v>1171</v>
      </c>
      <c r="C21" s="482"/>
      <c r="D21" s="482"/>
      <c r="E21" s="482"/>
      <c r="F21" s="482"/>
      <c r="G21" s="482"/>
      <c r="H21" s="482"/>
      <c r="I21" s="482"/>
      <c r="J21" s="482"/>
      <c r="K21" s="482"/>
      <c r="L21" s="482"/>
      <c r="M21" s="482"/>
      <c r="N21" s="482"/>
      <c r="O21" s="479">
        <f t="shared" si="0"/>
        <v>0</v>
      </c>
      <c r="P21" s="479">
        <f t="shared" si="1"/>
        <v>0</v>
      </c>
    </row>
    <row r="22" spans="1:16" ht="22.5" x14ac:dyDescent="0.25">
      <c r="A22" s="480" t="s">
        <v>23</v>
      </c>
      <c r="B22" s="481" t="s">
        <v>24</v>
      </c>
      <c r="C22" s="482"/>
      <c r="D22" s="482"/>
      <c r="E22" s="482"/>
      <c r="F22" s="482"/>
      <c r="G22" s="482"/>
      <c r="H22" s="482"/>
      <c r="I22" s="482"/>
      <c r="J22" s="482"/>
      <c r="K22" s="482"/>
      <c r="L22" s="482"/>
      <c r="M22" s="482"/>
      <c r="N22" s="482"/>
      <c r="O22" s="479">
        <f t="shared" si="0"/>
        <v>0</v>
      </c>
      <c r="P22" s="479">
        <f t="shared" si="1"/>
        <v>0</v>
      </c>
    </row>
    <row r="23" spans="1:16" x14ac:dyDescent="0.25">
      <c r="A23" s="480" t="s">
        <v>25</v>
      </c>
      <c r="B23" s="481" t="s">
        <v>26</v>
      </c>
      <c r="C23" s="482"/>
      <c r="D23" s="482"/>
      <c r="E23" s="482"/>
      <c r="F23" s="482"/>
      <c r="G23" s="482"/>
      <c r="H23" s="482"/>
      <c r="I23" s="482"/>
      <c r="J23" s="482"/>
      <c r="K23" s="482"/>
      <c r="L23" s="482"/>
      <c r="M23" s="482"/>
      <c r="N23" s="482"/>
      <c r="O23" s="479">
        <f t="shared" si="0"/>
        <v>0</v>
      </c>
      <c r="P23" s="479">
        <f t="shared" si="1"/>
        <v>0</v>
      </c>
    </row>
    <row r="24" spans="1:16" x14ac:dyDescent="0.25">
      <c r="A24" s="480" t="s">
        <v>27</v>
      </c>
      <c r="B24" s="481" t="s">
        <v>28</v>
      </c>
      <c r="C24" s="482"/>
      <c r="D24" s="482"/>
      <c r="E24" s="482"/>
      <c r="F24" s="482"/>
      <c r="G24" s="482"/>
      <c r="H24" s="482"/>
      <c r="I24" s="482"/>
      <c r="J24" s="482"/>
      <c r="K24" s="482"/>
      <c r="L24" s="482"/>
      <c r="M24" s="482"/>
      <c r="N24" s="482"/>
      <c r="O24" s="479">
        <f t="shared" si="0"/>
        <v>0</v>
      </c>
      <c r="P24" s="479">
        <f t="shared" si="1"/>
        <v>0</v>
      </c>
    </row>
    <row r="25" spans="1:16" x14ac:dyDescent="0.25">
      <c r="A25" s="480" t="s">
        <v>29</v>
      </c>
      <c r="B25" s="481" t="s">
        <v>30</v>
      </c>
      <c r="C25" s="482"/>
      <c r="D25" s="482"/>
      <c r="E25" s="482"/>
      <c r="F25" s="482"/>
      <c r="G25" s="482"/>
      <c r="H25" s="482"/>
      <c r="I25" s="482"/>
      <c r="J25" s="482"/>
      <c r="K25" s="482"/>
      <c r="L25" s="482"/>
      <c r="M25" s="482"/>
      <c r="N25" s="482"/>
      <c r="O25" s="479">
        <f t="shared" si="0"/>
        <v>0</v>
      </c>
      <c r="P25" s="479">
        <f t="shared" si="1"/>
        <v>0</v>
      </c>
    </row>
    <row r="26" spans="1:16" ht="22.5" x14ac:dyDescent="0.25">
      <c r="A26" s="480" t="s">
        <v>31</v>
      </c>
      <c r="B26" s="481" t="s">
        <v>32</v>
      </c>
      <c r="C26" s="482"/>
      <c r="D26" s="482"/>
      <c r="E26" s="482"/>
      <c r="F26" s="482"/>
      <c r="G26" s="482"/>
      <c r="H26" s="482"/>
      <c r="I26" s="482"/>
      <c r="J26" s="482"/>
      <c r="K26" s="482"/>
      <c r="L26" s="482"/>
      <c r="M26" s="482"/>
      <c r="N26" s="482"/>
      <c r="O26" s="479">
        <f t="shared" si="0"/>
        <v>0</v>
      </c>
      <c r="P26" s="479">
        <f t="shared" si="1"/>
        <v>0</v>
      </c>
    </row>
    <row r="27" spans="1:16" ht="22.5" x14ac:dyDescent="0.25">
      <c r="A27" s="480" t="s">
        <v>33</v>
      </c>
      <c r="B27" s="481" t="s">
        <v>1173</v>
      </c>
      <c r="C27" s="482"/>
      <c r="D27" s="482"/>
      <c r="E27" s="482"/>
      <c r="F27" s="482"/>
      <c r="G27" s="482"/>
      <c r="H27" s="482"/>
      <c r="I27" s="482"/>
      <c r="J27" s="482"/>
      <c r="K27" s="482"/>
      <c r="L27" s="482"/>
      <c r="M27" s="482"/>
      <c r="N27" s="482"/>
      <c r="O27" s="479">
        <f t="shared" si="0"/>
        <v>0</v>
      </c>
      <c r="P27" s="479">
        <f t="shared" si="1"/>
        <v>0</v>
      </c>
    </row>
    <row r="28" spans="1:16" ht="22.5" x14ac:dyDescent="0.25">
      <c r="A28" s="480" t="s">
        <v>34</v>
      </c>
      <c r="B28" s="481" t="s">
        <v>1161</v>
      </c>
      <c r="C28" s="482"/>
      <c r="D28" s="482"/>
      <c r="E28" s="482"/>
      <c r="F28" s="482"/>
      <c r="G28" s="482"/>
      <c r="H28" s="482"/>
      <c r="I28" s="482"/>
      <c r="J28" s="482"/>
      <c r="K28" s="482"/>
      <c r="L28" s="482"/>
      <c r="M28" s="482"/>
      <c r="N28" s="482"/>
      <c r="O28" s="479">
        <f t="shared" si="0"/>
        <v>0</v>
      </c>
      <c r="P28" s="479">
        <f t="shared" si="1"/>
        <v>0</v>
      </c>
    </row>
    <row r="29" spans="1:16" ht="33.75" x14ac:dyDescent="0.25">
      <c r="A29" s="480" t="s">
        <v>35</v>
      </c>
      <c r="B29" s="481" t="s">
        <v>1162</v>
      </c>
      <c r="C29" s="482"/>
      <c r="D29" s="482"/>
      <c r="E29" s="482"/>
      <c r="F29" s="482"/>
      <c r="G29" s="482"/>
      <c r="H29" s="482"/>
      <c r="I29" s="482"/>
      <c r="J29" s="482"/>
      <c r="K29" s="482"/>
      <c r="L29" s="482"/>
      <c r="M29" s="482"/>
      <c r="N29" s="482"/>
      <c r="O29" s="479">
        <f t="shared" si="0"/>
        <v>0</v>
      </c>
      <c r="P29" s="479">
        <f t="shared" si="1"/>
        <v>0</v>
      </c>
    </row>
    <row r="30" spans="1:16" ht="22.5" x14ac:dyDescent="0.25">
      <c r="A30" s="480" t="s">
        <v>36</v>
      </c>
      <c r="B30" s="481" t="s">
        <v>1168</v>
      </c>
      <c r="C30" s="482"/>
      <c r="D30" s="482"/>
      <c r="E30" s="482"/>
      <c r="F30" s="482"/>
      <c r="G30" s="482"/>
      <c r="H30" s="482"/>
      <c r="I30" s="482"/>
      <c r="J30" s="482"/>
      <c r="K30" s="482"/>
      <c r="L30" s="482"/>
      <c r="M30" s="482"/>
      <c r="N30" s="482"/>
      <c r="O30" s="479">
        <f t="shared" si="0"/>
        <v>0</v>
      </c>
      <c r="P30" s="479">
        <f t="shared" si="1"/>
        <v>0</v>
      </c>
    </row>
    <row r="31" spans="1:16" ht="22.5" x14ac:dyDescent="0.25">
      <c r="A31" s="480" t="s">
        <v>37</v>
      </c>
      <c r="B31" s="481" t="s">
        <v>38</v>
      </c>
      <c r="C31" s="482"/>
      <c r="D31" s="482"/>
      <c r="E31" s="482"/>
      <c r="F31" s="482"/>
      <c r="G31" s="482"/>
      <c r="H31" s="482"/>
      <c r="I31" s="482"/>
      <c r="J31" s="482"/>
      <c r="K31" s="482"/>
      <c r="L31" s="482"/>
      <c r="M31" s="482"/>
      <c r="N31" s="482"/>
      <c r="O31" s="479">
        <f t="shared" si="0"/>
        <v>0</v>
      </c>
      <c r="P31" s="479">
        <f t="shared" si="1"/>
        <v>0</v>
      </c>
    </row>
    <row r="32" spans="1:16" x14ac:dyDescent="0.25">
      <c r="A32" s="480" t="s">
        <v>39</v>
      </c>
      <c r="B32" s="481" t="s">
        <v>40</v>
      </c>
      <c r="C32" s="482"/>
      <c r="D32" s="482"/>
      <c r="E32" s="482"/>
      <c r="F32" s="482"/>
      <c r="G32" s="482"/>
      <c r="H32" s="482"/>
      <c r="I32" s="482"/>
      <c r="J32" s="482"/>
      <c r="K32" s="482"/>
      <c r="L32" s="482"/>
      <c r="M32" s="482"/>
      <c r="N32" s="482"/>
      <c r="O32" s="479">
        <f t="shared" si="0"/>
        <v>0</v>
      </c>
      <c r="P32" s="479">
        <f t="shared" si="1"/>
        <v>0</v>
      </c>
    </row>
    <row r="33" spans="1:16" x14ac:dyDescent="0.25">
      <c r="A33" s="480" t="s">
        <v>41</v>
      </c>
      <c r="B33" s="481" t="s">
        <v>42</v>
      </c>
      <c r="C33" s="482"/>
      <c r="D33" s="482"/>
      <c r="E33" s="482"/>
      <c r="F33" s="482"/>
      <c r="G33" s="482"/>
      <c r="H33" s="482"/>
      <c r="I33" s="482"/>
      <c r="J33" s="482"/>
      <c r="K33" s="482"/>
      <c r="L33" s="482"/>
      <c r="M33" s="482"/>
      <c r="N33" s="482"/>
      <c r="O33" s="479">
        <f t="shared" si="0"/>
        <v>0</v>
      </c>
      <c r="P33" s="479">
        <f t="shared" si="1"/>
        <v>0</v>
      </c>
    </row>
    <row r="34" spans="1:16" ht="22.5" x14ac:dyDescent="0.25">
      <c r="A34" s="480" t="s">
        <v>43</v>
      </c>
      <c r="B34" s="481" t="s">
        <v>44</v>
      </c>
      <c r="C34" s="482"/>
      <c r="D34" s="482"/>
      <c r="E34" s="482"/>
      <c r="F34" s="482"/>
      <c r="G34" s="482"/>
      <c r="H34" s="482"/>
      <c r="I34" s="482"/>
      <c r="J34" s="482"/>
      <c r="K34" s="482"/>
      <c r="L34" s="482"/>
      <c r="M34" s="482"/>
      <c r="N34" s="482"/>
      <c r="O34" s="479">
        <f t="shared" si="0"/>
        <v>0</v>
      </c>
      <c r="P34" s="479">
        <f t="shared" si="1"/>
        <v>0</v>
      </c>
    </row>
    <row r="35" spans="1:16" ht="22.5" x14ac:dyDescent="0.25">
      <c r="A35" s="480" t="s">
        <v>45</v>
      </c>
      <c r="B35" s="481" t="s">
        <v>46</v>
      </c>
      <c r="C35" s="482"/>
      <c r="D35" s="482"/>
      <c r="E35" s="482"/>
      <c r="F35" s="482"/>
      <c r="G35" s="482"/>
      <c r="H35" s="482"/>
      <c r="I35" s="482"/>
      <c r="J35" s="482"/>
      <c r="K35" s="482"/>
      <c r="L35" s="482"/>
      <c r="M35" s="482"/>
      <c r="N35" s="482"/>
      <c r="O35" s="479">
        <f t="shared" si="0"/>
        <v>0</v>
      </c>
      <c r="P35" s="479">
        <f t="shared" si="1"/>
        <v>0</v>
      </c>
    </row>
    <row r="36" spans="1:16" x14ac:dyDescent="0.25">
      <c r="A36" s="480" t="s">
        <v>47</v>
      </c>
      <c r="B36" s="481" t="s">
        <v>48</v>
      </c>
      <c r="C36" s="482"/>
      <c r="D36" s="482"/>
      <c r="E36" s="482"/>
      <c r="F36" s="482"/>
      <c r="G36" s="482"/>
      <c r="H36" s="482"/>
      <c r="I36" s="482"/>
      <c r="J36" s="482"/>
      <c r="K36" s="482"/>
      <c r="L36" s="482"/>
      <c r="M36" s="482"/>
      <c r="N36" s="482"/>
      <c r="O36" s="479">
        <f t="shared" si="0"/>
        <v>0</v>
      </c>
      <c r="P36" s="479">
        <f t="shared" si="1"/>
        <v>0</v>
      </c>
    </row>
    <row r="37" spans="1:16" ht="22.5" x14ac:dyDescent="0.25">
      <c r="A37" s="480"/>
      <c r="B37" s="481" t="s">
        <v>78</v>
      </c>
      <c r="C37" s="484">
        <f t="shared" ref="C37:P37" si="2">SUM(C19:C36)</f>
        <v>0</v>
      </c>
      <c r="D37" s="484">
        <f t="shared" si="2"/>
        <v>0</v>
      </c>
      <c r="E37" s="484">
        <f t="shared" si="2"/>
        <v>0</v>
      </c>
      <c r="F37" s="484">
        <f t="shared" si="2"/>
        <v>0</v>
      </c>
      <c r="G37" s="484">
        <f t="shared" si="2"/>
        <v>0</v>
      </c>
      <c r="H37" s="484">
        <f t="shared" si="2"/>
        <v>0</v>
      </c>
      <c r="I37" s="484">
        <f t="shared" si="2"/>
        <v>0</v>
      </c>
      <c r="J37" s="484">
        <f t="shared" si="2"/>
        <v>0</v>
      </c>
      <c r="K37" s="484">
        <f t="shared" si="2"/>
        <v>0</v>
      </c>
      <c r="L37" s="484">
        <f t="shared" si="2"/>
        <v>0</v>
      </c>
      <c r="M37" s="484">
        <f t="shared" si="2"/>
        <v>0</v>
      </c>
      <c r="N37" s="484">
        <f t="shared" si="2"/>
        <v>0</v>
      </c>
      <c r="O37" s="484">
        <f t="shared" si="2"/>
        <v>0</v>
      </c>
      <c r="P37" s="484">
        <f t="shared" si="2"/>
        <v>0</v>
      </c>
    </row>
  </sheetData>
  <mergeCells count="28">
    <mergeCell ref="A5:B5"/>
    <mergeCell ref="C5:O5"/>
    <mergeCell ref="A2:B2"/>
    <mergeCell ref="A3:B3"/>
    <mergeCell ref="C3:O3"/>
    <mergeCell ref="A4:B4"/>
    <mergeCell ref="C4:O4"/>
    <mergeCell ref="A9:B9"/>
    <mergeCell ref="C9:O9"/>
    <mergeCell ref="A11:B11"/>
    <mergeCell ref="C11:O11"/>
    <mergeCell ref="A13:P13"/>
    <mergeCell ref="A6:B6"/>
    <mergeCell ref="C6:O6"/>
    <mergeCell ref="A7:B7"/>
    <mergeCell ref="C7:O7"/>
    <mergeCell ref="A8:B8"/>
    <mergeCell ref="C8:O8"/>
    <mergeCell ref="M16:N16"/>
    <mergeCell ref="A15:A17"/>
    <mergeCell ref="B15:B17"/>
    <mergeCell ref="C15:P15"/>
    <mergeCell ref="O16:P16"/>
    <mergeCell ref="C16:D16"/>
    <mergeCell ref="E16:F16"/>
    <mergeCell ref="G16:H16"/>
    <mergeCell ref="I16:J16"/>
    <mergeCell ref="K16:L1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tabColor rgb="FFFF0000"/>
    <pageSetUpPr fitToPage="1"/>
  </sheetPr>
  <dimension ref="A1:AG38"/>
  <sheetViews>
    <sheetView showGridLines="0" showZeros="0" zoomScaleNormal="100" workbookViewId="0">
      <selection activeCell="S30" sqref="S30"/>
    </sheetView>
  </sheetViews>
  <sheetFormatPr defaultRowHeight="15" x14ac:dyDescent="0.25"/>
  <cols>
    <col min="1" max="1" width="7.42578125" style="491" customWidth="1"/>
    <col min="2" max="2" width="30.5703125" style="491" customWidth="1"/>
    <col min="3" max="3" width="11.7109375" style="491" customWidth="1"/>
    <col min="4" max="5" width="11.28515625" style="491" customWidth="1"/>
    <col min="6" max="6" width="13.85546875" style="491" customWidth="1"/>
    <col min="7" max="7" width="11.28515625" style="491" customWidth="1"/>
    <col min="8" max="10" width="14" style="491" customWidth="1"/>
    <col min="11" max="11" width="11.28515625" style="491" customWidth="1"/>
    <col min="12" max="16" width="11.7109375" style="491" customWidth="1"/>
    <col min="17" max="17" width="9.42578125" style="491" customWidth="1"/>
    <col min="18" max="20" width="11.28515625" style="491" customWidth="1"/>
    <col min="21" max="22" width="10.5703125" style="491" customWidth="1"/>
    <col min="23" max="23" width="17.5703125" style="491" customWidth="1"/>
    <col min="24" max="24" width="12.28515625" style="491" customWidth="1"/>
    <col min="25" max="25" width="9.140625" style="491"/>
    <col min="26" max="26" width="12" style="491" customWidth="1"/>
    <col min="27" max="28" width="9.140625" style="491"/>
    <col min="29" max="29" width="13.42578125" style="491" customWidth="1"/>
    <col min="30" max="34" width="9.140625" style="491"/>
    <col min="35" max="35" width="9.140625" style="491" customWidth="1"/>
    <col min="36" max="16384" width="9.140625" style="491"/>
  </cols>
  <sheetData>
    <row r="1" spans="1:33" x14ac:dyDescent="0.25">
      <c r="A1" s="485"/>
      <c r="B1" s="486"/>
      <c r="C1" s="487"/>
      <c r="D1" s="488"/>
      <c r="E1" s="488"/>
      <c r="F1" s="488"/>
      <c r="G1" s="488"/>
      <c r="H1" s="488"/>
      <c r="I1" s="488"/>
      <c r="J1" s="488"/>
      <c r="K1" s="488"/>
      <c r="L1" s="488"/>
      <c r="M1" s="488"/>
      <c r="N1" s="488"/>
      <c r="O1" s="488"/>
      <c r="P1" s="488"/>
      <c r="Q1" s="488"/>
      <c r="R1" s="488"/>
      <c r="S1" s="488"/>
      <c r="T1" s="488"/>
      <c r="U1" s="488"/>
      <c r="V1" s="488"/>
      <c r="W1" s="489"/>
      <c r="X1" s="490"/>
      <c r="AB1" s="492" t="s">
        <v>0</v>
      </c>
      <c r="AC1" s="490" t="s">
        <v>721</v>
      </c>
    </row>
    <row r="2" spans="1:33" x14ac:dyDescent="0.2">
      <c r="A2" s="984" t="s">
        <v>1</v>
      </c>
      <c r="B2" s="984"/>
      <c r="C2" s="977" t="s">
        <v>2</v>
      </c>
      <c r="D2" s="977"/>
      <c r="E2" s="977"/>
      <c r="F2" s="977"/>
      <c r="G2" s="977"/>
      <c r="H2" s="977"/>
      <c r="I2" s="493"/>
      <c r="J2" s="493"/>
      <c r="K2" s="494"/>
      <c r="L2" s="494"/>
    </row>
    <row r="3" spans="1:33" x14ac:dyDescent="0.2">
      <c r="A3" s="984" t="s">
        <v>3</v>
      </c>
      <c r="B3" s="984"/>
      <c r="C3" s="978"/>
      <c r="D3" s="978"/>
      <c r="E3" s="978"/>
      <c r="F3" s="978"/>
      <c r="G3" s="978"/>
      <c r="H3" s="978"/>
      <c r="I3" s="495"/>
      <c r="J3" s="495"/>
      <c r="K3" s="496"/>
      <c r="L3" s="496"/>
    </row>
    <row r="4" spans="1:33" s="498" customFormat="1" x14ac:dyDescent="0.2">
      <c r="A4" s="497" t="s">
        <v>4</v>
      </c>
      <c r="B4" s="497"/>
      <c r="C4" s="978"/>
      <c r="D4" s="978"/>
      <c r="E4" s="978"/>
      <c r="F4" s="978"/>
      <c r="G4" s="978"/>
      <c r="H4" s="978"/>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row>
    <row r="5" spans="1:33" s="498" customFormat="1" x14ac:dyDescent="0.2">
      <c r="A5" s="497" t="s">
        <v>5</v>
      </c>
      <c r="B5" s="497"/>
      <c r="C5" s="978"/>
      <c r="D5" s="978"/>
      <c r="E5" s="978"/>
      <c r="F5" s="978"/>
      <c r="G5" s="978"/>
      <c r="H5" s="978"/>
      <c r="I5" s="491"/>
      <c r="J5" s="491"/>
      <c r="K5" s="491"/>
      <c r="L5" s="491"/>
      <c r="M5" s="491"/>
      <c r="N5" s="491"/>
      <c r="O5" s="491"/>
      <c r="P5" s="491"/>
      <c r="Q5" s="491"/>
      <c r="R5" s="491"/>
      <c r="S5" s="491"/>
      <c r="T5" s="491"/>
      <c r="U5" s="491"/>
      <c r="V5" s="491"/>
      <c r="W5" s="491"/>
      <c r="X5" s="491"/>
      <c r="Y5" s="491"/>
      <c r="Z5" s="491"/>
      <c r="AA5" s="491"/>
      <c r="AB5" s="491"/>
      <c r="AC5" s="491"/>
      <c r="AD5" s="491"/>
      <c r="AE5" s="491"/>
      <c r="AF5" s="491"/>
      <c r="AG5" s="491"/>
    </row>
    <row r="6" spans="1:33" x14ac:dyDescent="0.2">
      <c r="A6" s="984" t="s">
        <v>6</v>
      </c>
      <c r="B6" s="984"/>
      <c r="C6" s="976" t="s">
        <v>2</v>
      </c>
      <c r="D6" s="976"/>
      <c r="E6" s="976"/>
      <c r="F6" s="976"/>
      <c r="G6" s="976"/>
      <c r="H6" s="976"/>
      <c r="I6" s="493"/>
      <c r="J6" s="493"/>
      <c r="K6" s="494"/>
      <c r="L6" s="494"/>
    </row>
    <row r="7" spans="1:33" x14ac:dyDescent="0.2">
      <c r="A7" s="984" t="s">
        <v>7</v>
      </c>
      <c r="B7" s="984"/>
      <c r="C7" s="978"/>
      <c r="D7" s="978"/>
      <c r="E7" s="978"/>
      <c r="F7" s="978"/>
      <c r="G7" s="978"/>
      <c r="H7" s="978"/>
      <c r="I7" s="495"/>
      <c r="J7" s="495"/>
      <c r="K7" s="496"/>
      <c r="L7" s="496"/>
    </row>
    <row r="8" spans="1:33" x14ac:dyDescent="0.2">
      <c r="A8" s="984" t="s">
        <v>8</v>
      </c>
      <c r="B8" s="984"/>
      <c r="C8" s="976" t="s">
        <v>2</v>
      </c>
      <c r="D8" s="976"/>
      <c r="E8" s="976"/>
      <c r="F8" s="976"/>
      <c r="G8" s="976"/>
      <c r="H8" s="976"/>
      <c r="I8" s="493"/>
      <c r="J8" s="493"/>
      <c r="K8" s="494"/>
      <c r="L8" s="494"/>
      <c r="M8" s="499"/>
      <c r="N8" s="499"/>
      <c r="O8" s="499"/>
      <c r="P8" s="499"/>
      <c r="Q8" s="499"/>
      <c r="R8" s="499"/>
      <c r="S8" s="499"/>
      <c r="T8" s="499"/>
      <c r="U8" s="499"/>
      <c r="V8" s="499"/>
      <c r="W8" s="499"/>
      <c r="X8" s="499"/>
    </row>
    <row r="9" spans="1:33" x14ac:dyDescent="0.2">
      <c r="A9" s="984" t="s">
        <v>239</v>
      </c>
      <c r="B9" s="984"/>
      <c r="C9" s="977" t="s">
        <v>2</v>
      </c>
      <c r="D9" s="977"/>
      <c r="E9" s="977"/>
      <c r="F9" s="977"/>
      <c r="G9" s="977"/>
      <c r="H9" s="977"/>
      <c r="I9" s="493"/>
      <c r="J9" s="493"/>
      <c r="K9" s="494"/>
      <c r="L9" s="494"/>
      <c r="M9" s="499"/>
      <c r="N9" s="499"/>
      <c r="O9" s="499"/>
      <c r="P9" s="499"/>
      <c r="Q9" s="499"/>
      <c r="R9" s="499"/>
      <c r="S9" s="499"/>
      <c r="T9" s="499"/>
      <c r="U9" s="499"/>
      <c r="V9" s="499"/>
      <c r="W9" s="499"/>
      <c r="X9" s="499"/>
    </row>
    <row r="10" spans="1:33" x14ac:dyDescent="0.2">
      <c r="A10" s="984" t="s">
        <v>9</v>
      </c>
      <c r="B10" s="984"/>
      <c r="C10" s="978"/>
      <c r="D10" s="978"/>
      <c r="E10" s="978"/>
      <c r="F10" s="978"/>
      <c r="G10" s="978"/>
      <c r="H10" s="978"/>
      <c r="I10" s="493"/>
      <c r="J10" s="493"/>
      <c r="K10" s="494"/>
      <c r="L10" s="494"/>
      <c r="M10" s="499"/>
      <c r="N10" s="499"/>
      <c r="O10" s="499"/>
      <c r="P10" s="499"/>
      <c r="Q10" s="499"/>
      <c r="R10" s="499"/>
      <c r="S10" s="499"/>
      <c r="T10" s="499"/>
      <c r="U10" s="499"/>
      <c r="V10" s="499"/>
      <c r="W10" s="499"/>
      <c r="X10" s="499"/>
    </row>
    <row r="11" spans="1:33" x14ac:dyDescent="0.2">
      <c r="A11" s="500" t="s">
        <v>10</v>
      </c>
      <c r="B11" s="500"/>
      <c r="C11" s="976" t="s">
        <v>2</v>
      </c>
      <c r="D11" s="976"/>
      <c r="E11" s="976"/>
      <c r="F11" s="976"/>
      <c r="G11" s="976"/>
      <c r="H11" s="976"/>
      <c r="I11" s="493"/>
      <c r="J11" s="493"/>
      <c r="K11" s="494"/>
      <c r="L11" s="494"/>
      <c r="M11" s="499"/>
      <c r="N11" s="499"/>
      <c r="O11" s="499"/>
      <c r="P11" s="499"/>
      <c r="Q11" s="499"/>
      <c r="R11" s="499"/>
      <c r="S11" s="499"/>
      <c r="T11" s="499"/>
      <c r="U11" s="499"/>
      <c r="V11" s="499"/>
      <c r="W11" s="499"/>
      <c r="X11" s="499"/>
    </row>
    <row r="12" spans="1:33" x14ac:dyDescent="0.2">
      <c r="A12" s="984" t="s">
        <v>11</v>
      </c>
      <c r="B12" s="984"/>
      <c r="C12" s="977" t="s">
        <v>2</v>
      </c>
      <c r="D12" s="977"/>
      <c r="E12" s="977"/>
      <c r="F12" s="977"/>
      <c r="G12" s="977"/>
      <c r="H12" s="977"/>
      <c r="I12" s="493"/>
      <c r="J12" s="493"/>
      <c r="K12" s="494"/>
      <c r="L12" s="494"/>
      <c r="M12" s="499"/>
      <c r="N12" s="499"/>
      <c r="O12" s="499"/>
      <c r="P12" s="499"/>
      <c r="Q12" s="499"/>
      <c r="R12" s="499"/>
      <c r="S12" s="499"/>
      <c r="T12" s="499"/>
      <c r="U12" s="499"/>
      <c r="V12" s="499"/>
      <c r="W12" s="499"/>
      <c r="X12" s="499"/>
    </row>
    <row r="13" spans="1:33" x14ac:dyDescent="0.25">
      <c r="A13" s="501"/>
      <c r="B13" s="501"/>
      <c r="C13" s="494" t="s">
        <v>2</v>
      </c>
      <c r="D13" s="494"/>
      <c r="E13" s="494"/>
      <c r="F13" s="494"/>
      <c r="G13" s="494"/>
      <c r="H13" s="494"/>
      <c r="I13" s="494"/>
      <c r="J13" s="494"/>
      <c r="K13" s="494"/>
      <c r="L13" s="494"/>
      <c r="M13" s="499"/>
      <c r="N13" s="499"/>
      <c r="O13" s="499"/>
      <c r="P13" s="499"/>
      <c r="Q13" s="499"/>
      <c r="R13" s="499"/>
      <c r="S13" s="499"/>
      <c r="T13" s="499"/>
      <c r="U13" s="499"/>
      <c r="V13" s="499"/>
      <c r="W13" s="499"/>
      <c r="X13" s="499"/>
    </row>
    <row r="14" spans="1:33" ht="24" customHeight="1" x14ac:dyDescent="0.25">
      <c r="A14" s="963" t="s">
        <v>734</v>
      </c>
      <c r="B14" s="963"/>
      <c r="C14" s="963"/>
      <c r="D14" s="963"/>
      <c r="E14" s="963"/>
      <c r="F14" s="963"/>
      <c r="G14" s="963"/>
      <c r="H14" s="963"/>
      <c r="I14" s="963"/>
      <c r="J14" s="963"/>
      <c r="K14" s="963"/>
      <c r="L14" s="963"/>
      <c r="M14" s="963"/>
      <c r="N14" s="963"/>
      <c r="O14" s="963"/>
      <c r="P14" s="963"/>
      <c r="Q14" s="963"/>
      <c r="R14" s="963"/>
      <c r="S14" s="963"/>
      <c r="T14" s="963"/>
      <c r="U14" s="963"/>
      <c r="V14" s="963"/>
      <c r="W14" s="963"/>
      <c r="X14" s="963"/>
    </row>
    <row r="15" spans="1:33" ht="15.75" thickBot="1" x14ac:dyDescent="0.3">
      <c r="A15" s="502"/>
      <c r="B15" s="503"/>
      <c r="C15" s="504"/>
      <c r="D15" s="504"/>
      <c r="E15" s="504"/>
      <c r="F15" s="504"/>
      <c r="G15" s="504"/>
      <c r="H15" s="504"/>
      <c r="I15" s="504"/>
      <c r="J15" s="504"/>
      <c r="K15" s="504"/>
      <c r="L15" s="504"/>
      <c r="M15" s="504"/>
      <c r="N15" s="504"/>
      <c r="O15" s="504"/>
      <c r="P15" s="504"/>
      <c r="Q15" s="504"/>
      <c r="R15" s="504"/>
      <c r="S15" s="504"/>
      <c r="T15" s="504"/>
      <c r="U15" s="504"/>
      <c r="V15" s="504"/>
      <c r="W15" s="504"/>
      <c r="X15" s="505"/>
      <c r="AC15" s="505" t="s">
        <v>12</v>
      </c>
    </row>
    <row r="16" spans="1:33" ht="21.75" customHeight="1" thickBot="1" x14ac:dyDescent="0.3">
      <c r="A16" s="964" t="s">
        <v>13</v>
      </c>
      <c r="B16" s="967" t="s">
        <v>14</v>
      </c>
      <c r="C16" s="957" t="s">
        <v>88</v>
      </c>
      <c r="D16" s="958"/>
      <c r="E16" s="958"/>
      <c r="F16" s="958"/>
      <c r="G16" s="958"/>
      <c r="H16" s="958"/>
      <c r="I16" s="958"/>
      <c r="J16" s="959"/>
      <c r="K16" s="958" t="s">
        <v>89</v>
      </c>
      <c r="L16" s="958"/>
      <c r="M16" s="958"/>
      <c r="N16" s="958"/>
      <c r="O16" s="958"/>
      <c r="P16" s="958"/>
      <c r="Q16" s="958"/>
      <c r="R16" s="958"/>
      <c r="S16" s="981" t="s">
        <v>1266</v>
      </c>
      <c r="T16" s="957" t="s">
        <v>945</v>
      </c>
      <c r="U16" s="958"/>
      <c r="V16" s="958"/>
      <c r="W16" s="958"/>
      <c r="X16" s="959"/>
      <c r="Y16" s="957" t="s">
        <v>98</v>
      </c>
      <c r="Z16" s="958"/>
      <c r="AA16" s="959"/>
      <c r="AB16" s="960" t="s">
        <v>97</v>
      </c>
      <c r="AC16" s="954" t="s">
        <v>99</v>
      </c>
    </row>
    <row r="17" spans="1:29" ht="15" customHeight="1" x14ac:dyDescent="0.25">
      <c r="A17" s="965"/>
      <c r="B17" s="968"/>
      <c r="C17" s="975" t="s">
        <v>1103</v>
      </c>
      <c r="D17" s="971" t="s">
        <v>1267</v>
      </c>
      <c r="E17" s="971" t="s">
        <v>1268</v>
      </c>
      <c r="F17" s="971" t="s">
        <v>1269</v>
      </c>
      <c r="G17" s="971" t="s">
        <v>1270</v>
      </c>
      <c r="H17" s="971" t="s">
        <v>1271</v>
      </c>
      <c r="I17" s="971" t="s">
        <v>84</v>
      </c>
      <c r="J17" s="979" t="s">
        <v>86</v>
      </c>
      <c r="K17" s="970" t="s">
        <v>90</v>
      </c>
      <c r="L17" s="971" t="s">
        <v>1272</v>
      </c>
      <c r="M17" s="972" t="s">
        <v>1273</v>
      </c>
      <c r="N17" s="971" t="s">
        <v>1274</v>
      </c>
      <c r="O17" s="972" t="s">
        <v>1275</v>
      </c>
      <c r="P17" s="971" t="s">
        <v>1276</v>
      </c>
      <c r="Q17" s="972" t="s">
        <v>91</v>
      </c>
      <c r="R17" s="980" t="s">
        <v>92</v>
      </c>
      <c r="S17" s="982"/>
      <c r="T17" s="975" t="s">
        <v>1277</v>
      </c>
      <c r="U17" s="971" t="s">
        <v>1278</v>
      </c>
      <c r="V17" s="971" t="s">
        <v>1279</v>
      </c>
      <c r="W17" s="971" t="s">
        <v>1280</v>
      </c>
      <c r="X17" s="979" t="s">
        <v>95</v>
      </c>
      <c r="Y17" s="975" t="s">
        <v>1281</v>
      </c>
      <c r="Z17" s="971" t="s">
        <v>1295</v>
      </c>
      <c r="AA17" s="979" t="s">
        <v>98</v>
      </c>
      <c r="AB17" s="961"/>
      <c r="AC17" s="955"/>
    </row>
    <row r="18" spans="1:29" ht="66.75" customHeight="1" thickBot="1" x14ac:dyDescent="0.3">
      <c r="A18" s="966"/>
      <c r="B18" s="969"/>
      <c r="C18" s="975"/>
      <c r="D18" s="971"/>
      <c r="E18" s="974"/>
      <c r="F18" s="974"/>
      <c r="G18" s="974"/>
      <c r="H18" s="974"/>
      <c r="I18" s="974"/>
      <c r="J18" s="985"/>
      <c r="K18" s="970"/>
      <c r="L18" s="971"/>
      <c r="M18" s="973"/>
      <c r="N18" s="974"/>
      <c r="O18" s="973"/>
      <c r="P18" s="974"/>
      <c r="Q18" s="973"/>
      <c r="R18" s="969"/>
      <c r="S18" s="983"/>
      <c r="T18" s="975"/>
      <c r="U18" s="971"/>
      <c r="V18" s="971"/>
      <c r="W18" s="971"/>
      <c r="X18" s="979"/>
      <c r="Y18" s="975"/>
      <c r="Z18" s="971"/>
      <c r="AA18" s="979"/>
      <c r="AB18" s="962"/>
      <c r="AC18" s="956"/>
    </row>
    <row r="19" spans="1:29" ht="21.75" customHeight="1" thickBot="1" x14ac:dyDescent="0.3">
      <c r="A19" s="506">
        <v>1</v>
      </c>
      <c r="B19" s="507">
        <v>2</v>
      </c>
      <c r="C19" s="506">
        <v>3</v>
      </c>
      <c r="D19" s="508">
        <v>4</v>
      </c>
      <c r="E19" s="508">
        <v>5</v>
      </c>
      <c r="F19" s="508">
        <v>6</v>
      </c>
      <c r="G19" s="508">
        <v>7</v>
      </c>
      <c r="H19" s="508">
        <v>8</v>
      </c>
      <c r="I19" s="508" t="s">
        <v>85</v>
      </c>
      <c r="J19" s="509" t="s">
        <v>87</v>
      </c>
      <c r="K19" s="510">
        <v>11</v>
      </c>
      <c r="L19" s="508">
        <v>12</v>
      </c>
      <c r="M19" s="508">
        <v>13</v>
      </c>
      <c r="N19" s="508">
        <v>14</v>
      </c>
      <c r="O19" s="508">
        <v>15</v>
      </c>
      <c r="P19" s="508">
        <v>16</v>
      </c>
      <c r="Q19" s="508" t="s">
        <v>93</v>
      </c>
      <c r="R19" s="507" t="s">
        <v>94</v>
      </c>
      <c r="S19" s="511">
        <v>19</v>
      </c>
      <c r="T19" s="506">
        <v>20</v>
      </c>
      <c r="U19" s="508">
        <v>21</v>
      </c>
      <c r="V19" s="508">
        <v>22</v>
      </c>
      <c r="W19" s="508">
        <v>23</v>
      </c>
      <c r="X19" s="509" t="s">
        <v>707</v>
      </c>
      <c r="Y19" s="506">
        <v>25</v>
      </c>
      <c r="Z19" s="508">
        <v>26</v>
      </c>
      <c r="AA19" s="508" t="s">
        <v>1109</v>
      </c>
      <c r="AB19" s="507">
        <v>28</v>
      </c>
      <c r="AC19" s="511" t="s">
        <v>1110</v>
      </c>
    </row>
    <row r="20" spans="1:29" x14ac:dyDescent="0.25">
      <c r="A20" s="512" t="s">
        <v>18</v>
      </c>
      <c r="B20" s="513" t="s">
        <v>19</v>
      </c>
      <c r="C20" s="514"/>
      <c r="D20" s="515"/>
      <c r="E20" s="515"/>
      <c r="F20" s="515"/>
      <c r="G20" s="515"/>
      <c r="H20" s="516"/>
      <c r="I20" s="516">
        <f>C20+E20-G20</f>
        <v>0</v>
      </c>
      <c r="J20" s="517">
        <f>I20-D20-F20+H20</f>
        <v>0</v>
      </c>
      <c r="K20" s="518"/>
      <c r="L20" s="515"/>
      <c r="M20" s="516"/>
      <c r="N20" s="516"/>
      <c r="O20" s="516"/>
      <c r="P20" s="516"/>
      <c r="Q20" s="515">
        <f>K20-M20+O20</f>
        <v>0</v>
      </c>
      <c r="R20" s="519">
        <f>Q20-L20+N20-P20</f>
        <v>0</v>
      </c>
      <c r="S20" s="520"/>
      <c r="T20" s="514"/>
      <c r="U20" s="515"/>
      <c r="V20" s="515"/>
      <c r="W20" s="516"/>
      <c r="X20" s="517">
        <f>T20-U20-V20+W20</f>
        <v>0</v>
      </c>
      <c r="Y20" s="521"/>
      <c r="Z20" s="521"/>
      <c r="AA20" s="521">
        <f>Y20+Z20</f>
        <v>0</v>
      </c>
      <c r="AB20" s="519"/>
      <c r="AC20" s="520">
        <f>J20-R20+S20+X20-AA20+AB20</f>
        <v>0</v>
      </c>
    </row>
    <row r="21" spans="1:29" ht="15.75" customHeight="1" x14ac:dyDescent="0.25">
      <c r="A21" s="522" t="s">
        <v>20</v>
      </c>
      <c r="B21" s="523" t="s">
        <v>21</v>
      </c>
      <c r="C21" s="524"/>
      <c r="D21" s="525"/>
      <c r="E21" s="525"/>
      <c r="F21" s="525"/>
      <c r="G21" s="525"/>
      <c r="H21" s="521"/>
      <c r="I21" s="516">
        <f t="shared" ref="I21:I37" si="0">C21+E21-G21</f>
        <v>0</v>
      </c>
      <c r="J21" s="517">
        <f t="shared" ref="J21:J37" si="1">I21-D21-F21+H21</f>
        <v>0</v>
      </c>
      <c r="K21" s="526"/>
      <c r="L21" s="525"/>
      <c r="M21" s="521"/>
      <c r="N21" s="521"/>
      <c r="O21" s="521"/>
      <c r="P21" s="521"/>
      <c r="Q21" s="515">
        <f t="shared" ref="Q21:Q37" si="2">K21-M21+O21</f>
        <v>0</v>
      </c>
      <c r="R21" s="527">
        <f t="shared" ref="R21:R37" si="3">M21*Q21</f>
        <v>0</v>
      </c>
      <c r="S21" s="528"/>
      <c r="T21" s="524"/>
      <c r="U21" s="525"/>
      <c r="V21" s="525"/>
      <c r="W21" s="521"/>
      <c r="X21" s="517">
        <f t="shared" ref="X21:X37" si="4">T21-U21-V21+W21</f>
        <v>0</v>
      </c>
      <c r="Y21" s="521"/>
      <c r="Z21" s="521"/>
      <c r="AA21" s="521">
        <f t="shared" ref="AA21:AA37" si="5">Y21+Z21</f>
        <v>0</v>
      </c>
      <c r="AB21" s="519"/>
      <c r="AC21" s="520">
        <f t="shared" ref="AC21:AC37" si="6">J21-R21+S21+X21-AA21+AB21</f>
        <v>0</v>
      </c>
    </row>
    <row r="22" spans="1:29" ht="28.5" customHeight="1" x14ac:dyDescent="0.25">
      <c r="A22" s="522" t="s">
        <v>22</v>
      </c>
      <c r="B22" s="483" t="s">
        <v>1171</v>
      </c>
      <c r="C22" s="524"/>
      <c r="D22" s="525"/>
      <c r="E22" s="525"/>
      <c r="F22" s="525"/>
      <c r="G22" s="525"/>
      <c r="H22" s="521"/>
      <c r="I22" s="516">
        <f t="shared" si="0"/>
        <v>0</v>
      </c>
      <c r="J22" s="517">
        <f t="shared" si="1"/>
        <v>0</v>
      </c>
      <c r="K22" s="526"/>
      <c r="L22" s="525"/>
      <c r="M22" s="521"/>
      <c r="N22" s="521"/>
      <c r="O22" s="521"/>
      <c r="P22" s="521"/>
      <c r="Q22" s="515">
        <f t="shared" si="2"/>
        <v>0</v>
      </c>
      <c r="R22" s="527">
        <f t="shared" si="3"/>
        <v>0</v>
      </c>
      <c r="S22" s="528"/>
      <c r="T22" s="524"/>
      <c r="U22" s="525"/>
      <c r="V22" s="525"/>
      <c r="W22" s="521"/>
      <c r="X22" s="517">
        <f t="shared" si="4"/>
        <v>0</v>
      </c>
      <c r="Y22" s="521"/>
      <c r="Z22" s="521"/>
      <c r="AA22" s="521">
        <f t="shared" si="5"/>
        <v>0</v>
      </c>
      <c r="AB22" s="519"/>
      <c r="AC22" s="520">
        <f t="shared" si="6"/>
        <v>0</v>
      </c>
    </row>
    <row r="23" spans="1:29" ht="18" customHeight="1" x14ac:dyDescent="0.25">
      <c r="A23" s="522" t="s">
        <v>23</v>
      </c>
      <c r="B23" s="523" t="s">
        <v>24</v>
      </c>
      <c r="C23" s="524"/>
      <c r="D23" s="525"/>
      <c r="E23" s="525"/>
      <c r="F23" s="525"/>
      <c r="G23" s="525"/>
      <c r="H23" s="521"/>
      <c r="I23" s="516">
        <f t="shared" si="0"/>
        <v>0</v>
      </c>
      <c r="J23" s="517">
        <f t="shared" si="1"/>
        <v>0</v>
      </c>
      <c r="K23" s="526"/>
      <c r="L23" s="525"/>
      <c r="M23" s="521"/>
      <c r="N23" s="521"/>
      <c r="O23" s="521"/>
      <c r="P23" s="521"/>
      <c r="Q23" s="515">
        <f t="shared" si="2"/>
        <v>0</v>
      </c>
      <c r="R23" s="527">
        <f t="shared" si="3"/>
        <v>0</v>
      </c>
      <c r="S23" s="528"/>
      <c r="T23" s="524"/>
      <c r="U23" s="525"/>
      <c r="V23" s="525"/>
      <c r="W23" s="521"/>
      <c r="X23" s="517">
        <f t="shared" si="4"/>
        <v>0</v>
      </c>
      <c r="Y23" s="521"/>
      <c r="Z23" s="521"/>
      <c r="AA23" s="521">
        <f t="shared" si="5"/>
        <v>0</v>
      </c>
      <c r="AB23" s="519"/>
      <c r="AC23" s="520">
        <f t="shared" si="6"/>
        <v>0</v>
      </c>
    </row>
    <row r="24" spans="1:29" x14ac:dyDescent="0.25">
      <c r="A24" s="522" t="s">
        <v>25</v>
      </c>
      <c r="B24" s="523" t="s">
        <v>26</v>
      </c>
      <c r="C24" s="524"/>
      <c r="D24" s="525"/>
      <c r="E24" s="525"/>
      <c r="F24" s="525"/>
      <c r="G24" s="525"/>
      <c r="H24" s="521"/>
      <c r="I24" s="516">
        <f t="shared" si="0"/>
        <v>0</v>
      </c>
      <c r="J24" s="517">
        <f t="shared" si="1"/>
        <v>0</v>
      </c>
      <c r="K24" s="526"/>
      <c r="L24" s="525"/>
      <c r="M24" s="521"/>
      <c r="N24" s="521"/>
      <c r="O24" s="521"/>
      <c r="P24" s="521"/>
      <c r="Q24" s="515">
        <f t="shared" si="2"/>
        <v>0</v>
      </c>
      <c r="R24" s="527">
        <f t="shared" si="3"/>
        <v>0</v>
      </c>
      <c r="S24" s="528"/>
      <c r="T24" s="524"/>
      <c r="U24" s="525"/>
      <c r="V24" s="525"/>
      <c r="W24" s="521"/>
      <c r="X24" s="517">
        <f t="shared" si="4"/>
        <v>0</v>
      </c>
      <c r="Y24" s="521"/>
      <c r="Z24" s="521"/>
      <c r="AA24" s="521">
        <f t="shared" si="5"/>
        <v>0</v>
      </c>
      <c r="AB24" s="519"/>
      <c r="AC24" s="520">
        <f t="shared" si="6"/>
        <v>0</v>
      </c>
    </row>
    <row r="25" spans="1:29" x14ac:dyDescent="0.25">
      <c r="A25" s="522" t="s">
        <v>27</v>
      </c>
      <c r="B25" s="523" t="s">
        <v>28</v>
      </c>
      <c r="C25" s="524"/>
      <c r="D25" s="525"/>
      <c r="E25" s="525"/>
      <c r="F25" s="525"/>
      <c r="G25" s="525"/>
      <c r="H25" s="521"/>
      <c r="I25" s="516">
        <f t="shared" si="0"/>
        <v>0</v>
      </c>
      <c r="J25" s="517">
        <f t="shared" si="1"/>
        <v>0</v>
      </c>
      <c r="K25" s="526"/>
      <c r="L25" s="525"/>
      <c r="M25" s="521"/>
      <c r="N25" s="521"/>
      <c r="O25" s="521"/>
      <c r="P25" s="521"/>
      <c r="Q25" s="515">
        <f t="shared" si="2"/>
        <v>0</v>
      </c>
      <c r="R25" s="527">
        <f t="shared" si="3"/>
        <v>0</v>
      </c>
      <c r="S25" s="528"/>
      <c r="T25" s="524"/>
      <c r="U25" s="525"/>
      <c r="V25" s="525"/>
      <c r="W25" s="521"/>
      <c r="X25" s="517">
        <f t="shared" si="4"/>
        <v>0</v>
      </c>
      <c r="Y25" s="521"/>
      <c r="Z25" s="521"/>
      <c r="AA25" s="521">
        <f t="shared" si="5"/>
        <v>0</v>
      </c>
      <c r="AB25" s="519"/>
      <c r="AC25" s="520">
        <f t="shared" si="6"/>
        <v>0</v>
      </c>
    </row>
    <row r="26" spans="1:29" x14ac:dyDescent="0.25">
      <c r="A26" s="522" t="s">
        <v>29</v>
      </c>
      <c r="B26" s="523" t="s">
        <v>30</v>
      </c>
      <c r="C26" s="524"/>
      <c r="D26" s="525"/>
      <c r="E26" s="525"/>
      <c r="F26" s="525"/>
      <c r="G26" s="525"/>
      <c r="H26" s="521"/>
      <c r="I26" s="516">
        <f t="shared" si="0"/>
        <v>0</v>
      </c>
      <c r="J26" s="517">
        <f t="shared" si="1"/>
        <v>0</v>
      </c>
      <c r="K26" s="526"/>
      <c r="L26" s="525"/>
      <c r="M26" s="521"/>
      <c r="N26" s="521"/>
      <c r="O26" s="521"/>
      <c r="P26" s="521"/>
      <c r="Q26" s="515">
        <f t="shared" si="2"/>
        <v>0</v>
      </c>
      <c r="R26" s="527">
        <f t="shared" si="3"/>
        <v>0</v>
      </c>
      <c r="S26" s="528"/>
      <c r="T26" s="524"/>
      <c r="U26" s="525"/>
      <c r="V26" s="525"/>
      <c r="W26" s="521"/>
      <c r="X26" s="517">
        <f t="shared" si="4"/>
        <v>0</v>
      </c>
      <c r="Y26" s="521"/>
      <c r="Z26" s="521"/>
      <c r="AA26" s="521">
        <f t="shared" si="5"/>
        <v>0</v>
      </c>
      <c r="AB26" s="519"/>
      <c r="AC26" s="520">
        <f t="shared" si="6"/>
        <v>0</v>
      </c>
    </row>
    <row r="27" spans="1:29" ht="22.5" x14ac:dyDescent="0.25">
      <c r="A27" s="522" t="s">
        <v>31</v>
      </c>
      <c r="B27" s="523" t="s">
        <v>32</v>
      </c>
      <c r="C27" s="524"/>
      <c r="D27" s="525"/>
      <c r="E27" s="525"/>
      <c r="F27" s="525"/>
      <c r="G27" s="525"/>
      <c r="H27" s="521"/>
      <c r="I27" s="516">
        <f t="shared" si="0"/>
        <v>0</v>
      </c>
      <c r="J27" s="517">
        <f t="shared" si="1"/>
        <v>0</v>
      </c>
      <c r="K27" s="526"/>
      <c r="L27" s="525"/>
      <c r="M27" s="521"/>
      <c r="N27" s="521"/>
      <c r="O27" s="521"/>
      <c r="P27" s="521"/>
      <c r="Q27" s="515">
        <f t="shared" si="2"/>
        <v>0</v>
      </c>
      <c r="R27" s="527">
        <f t="shared" si="3"/>
        <v>0</v>
      </c>
      <c r="S27" s="528"/>
      <c r="T27" s="524"/>
      <c r="U27" s="525"/>
      <c r="V27" s="525"/>
      <c r="W27" s="521"/>
      <c r="X27" s="517">
        <f t="shared" si="4"/>
        <v>0</v>
      </c>
      <c r="Y27" s="521"/>
      <c r="Z27" s="521"/>
      <c r="AA27" s="521">
        <f t="shared" si="5"/>
        <v>0</v>
      </c>
      <c r="AB27" s="519"/>
      <c r="AC27" s="520">
        <f t="shared" si="6"/>
        <v>0</v>
      </c>
    </row>
    <row r="28" spans="1:29" x14ac:dyDescent="0.25">
      <c r="A28" s="522" t="s">
        <v>33</v>
      </c>
      <c r="B28" s="523" t="s">
        <v>1173</v>
      </c>
      <c r="C28" s="524"/>
      <c r="D28" s="525"/>
      <c r="E28" s="525"/>
      <c r="F28" s="525"/>
      <c r="G28" s="525"/>
      <c r="H28" s="521"/>
      <c r="I28" s="516">
        <f t="shared" si="0"/>
        <v>0</v>
      </c>
      <c r="J28" s="517">
        <f t="shared" si="1"/>
        <v>0</v>
      </c>
      <c r="K28" s="526"/>
      <c r="L28" s="525"/>
      <c r="M28" s="521"/>
      <c r="N28" s="521"/>
      <c r="O28" s="521"/>
      <c r="P28" s="521"/>
      <c r="Q28" s="515">
        <f t="shared" si="2"/>
        <v>0</v>
      </c>
      <c r="R28" s="527">
        <f t="shared" si="3"/>
        <v>0</v>
      </c>
      <c r="S28" s="528"/>
      <c r="T28" s="524"/>
      <c r="U28" s="525"/>
      <c r="V28" s="525"/>
      <c r="W28" s="521"/>
      <c r="X28" s="517">
        <f t="shared" si="4"/>
        <v>0</v>
      </c>
      <c r="Y28" s="521"/>
      <c r="Z28" s="521"/>
      <c r="AA28" s="521">
        <f t="shared" si="5"/>
        <v>0</v>
      </c>
      <c r="AB28" s="519"/>
      <c r="AC28" s="520">
        <f t="shared" si="6"/>
        <v>0</v>
      </c>
    </row>
    <row r="29" spans="1:29" ht="22.5" x14ac:dyDescent="0.25">
      <c r="A29" s="522" t="s">
        <v>34</v>
      </c>
      <c r="B29" s="523" t="s">
        <v>1161</v>
      </c>
      <c r="C29" s="524"/>
      <c r="D29" s="525"/>
      <c r="E29" s="525"/>
      <c r="F29" s="525"/>
      <c r="G29" s="525"/>
      <c r="H29" s="521"/>
      <c r="I29" s="516">
        <f t="shared" si="0"/>
        <v>0</v>
      </c>
      <c r="J29" s="517">
        <f t="shared" si="1"/>
        <v>0</v>
      </c>
      <c r="K29" s="526"/>
      <c r="L29" s="525"/>
      <c r="M29" s="521"/>
      <c r="N29" s="521"/>
      <c r="O29" s="521"/>
      <c r="P29" s="521"/>
      <c r="Q29" s="515">
        <f t="shared" si="2"/>
        <v>0</v>
      </c>
      <c r="R29" s="527">
        <f t="shared" si="3"/>
        <v>0</v>
      </c>
      <c r="S29" s="528"/>
      <c r="T29" s="524"/>
      <c r="U29" s="525"/>
      <c r="V29" s="525"/>
      <c r="W29" s="521"/>
      <c r="X29" s="517">
        <f t="shared" si="4"/>
        <v>0</v>
      </c>
      <c r="Y29" s="521"/>
      <c r="Z29" s="521"/>
      <c r="AA29" s="521">
        <f t="shared" si="5"/>
        <v>0</v>
      </c>
      <c r="AB29" s="519"/>
      <c r="AC29" s="520">
        <f t="shared" si="6"/>
        <v>0</v>
      </c>
    </row>
    <row r="30" spans="1:29" ht="22.5" x14ac:dyDescent="0.25">
      <c r="A30" s="522" t="s">
        <v>35</v>
      </c>
      <c r="B30" s="523" t="s">
        <v>1162</v>
      </c>
      <c r="C30" s="524"/>
      <c r="D30" s="525"/>
      <c r="E30" s="525"/>
      <c r="F30" s="525"/>
      <c r="G30" s="525"/>
      <c r="H30" s="521"/>
      <c r="I30" s="516">
        <f t="shared" si="0"/>
        <v>0</v>
      </c>
      <c r="J30" s="517">
        <f t="shared" si="1"/>
        <v>0</v>
      </c>
      <c r="K30" s="526"/>
      <c r="L30" s="525"/>
      <c r="M30" s="521"/>
      <c r="N30" s="521"/>
      <c r="O30" s="521"/>
      <c r="P30" s="521"/>
      <c r="Q30" s="515">
        <f t="shared" si="2"/>
        <v>0</v>
      </c>
      <c r="R30" s="527">
        <f t="shared" si="3"/>
        <v>0</v>
      </c>
      <c r="S30" s="528"/>
      <c r="T30" s="524"/>
      <c r="U30" s="525"/>
      <c r="V30" s="525"/>
      <c r="W30" s="521"/>
      <c r="X30" s="517">
        <f t="shared" si="4"/>
        <v>0</v>
      </c>
      <c r="Y30" s="521"/>
      <c r="Z30" s="521"/>
      <c r="AA30" s="521">
        <f t="shared" si="5"/>
        <v>0</v>
      </c>
      <c r="AB30" s="519"/>
      <c r="AC30" s="520">
        <f t="shared" si="6"/>
        <v>0</v>
      </c>
    </row>
    <row r="31" spans="1:29" ht="22.5" x14ac:dyDescent="0.25">
      <c r="A31" s="522" t="s">
        <v>36</v>
      </c>
      <c r="B31" s="523" t="s">
        <v>1168</v>
      </c>
      <c r="C31" s="524"/>
      <c r="D31" s="525"/>
      <c r="E31" s="525"/>
      <c r="F31" s="525"/>
      <c r="G31" s="525"/>
      <c r="H31" s="521"/>
      <c r="I31" s="516">
        <f t="shared" si="0"/>
        <v>0</v>
      </c>
      <c r="J31" s="517">
        <f t="shared" si="1"/>
        <v>0</v>
      </c>
      <c r="K31" s="526"/>
      <c r="L31" s="525"/>
      <c r="M31" s="521"/>
      <c r="N31" s="521"/>
      <c r="O31" s="521"/>
      <c r="P31" s="521"/>
      <c r="Q31" s="515">
        <f t="shared" si="2"/>
        <v>0</v>
      </c>
      <c r="R31" s="527">
        <f t="shared" si="3"/>
        <v>0</v>
      </c>
      <c r="S31" s="528"/>
      <c r="T31" s="524"/>
      <c r="U31" s="525"/>
      <c r="V31" s="525"/>
      <c r="W31" s="521"/>
      <c r="X31" s="517">
        <f t="shared" si="4"/>
        <v>0</v>
      </c>
      <c r="Y31" s="521"/>
      <c r="Z31" s="521"/>
      <c r="AA31" s="521">
        <f t="shared" si="5"/>
        <v>0</v>
      </c>
      <c r="AB31" s="519"/>
      <c r="AC31" s="520">
        <f t="shared" si="6"/>
        <v>0</v>
      </c>
    </row>
    <row r="32" spans="1:29" ht="22.5" x14ac:dyDescent="0.25">
      <c r="A32" s="522" t="s">
        <v>37</v>
      </c>
      <c r="B32" s="523" t="s">
        <v>38</v>
      </c>
      <c r="C32" s="524"/>
      <c r="D32" s="525"/>
      <c r="E32" s="525"/>
      <c r="F32" s="525"/>
      <c r="G32" s="525"/>
      <c r="H32" s="521"/>
      <c r="I32" s="516">
        <f t="shared" si="0"/>
        <v>0</v>
      </c>
      <c r="J32" s="517">
        <f t="shared" si="1"/>
        <v>0</v>
      </c>
      <c r="K32" s="526"/>
      <c r="L32" s="525"/>
      <c r="M32" s="521"/>
      <c r="N32" s="521"/>
      <c r="O32" s="521"/>
      <c r="P32" s="521"/>
      <c r="Q32" s="515">
        <f t="shared" si="2"/>
        <v>0</v>
      </c>
      <c r="R32" s="527">
        <f t="shared" si="3"/>
        <v>0</v>
      </c>
      <c r="S32" s="528"/>
      <c r="T32" s="524"/>
      <c r="U32" s="525"/>
      <c r="V32" s="525"/>
      <c r="W32" s="521"/>
      <c r="X32" s="517">
        <f t="shared" si="4"/>
        <v>0</v>
      </c>
      <c r="Y32" s="521"/>
      <c r="Z32" s="521"/>
      <c r="AA32" s="521">
        <f t="shared" si="5"/>
        <v>0</v>
      </c>
      <c r="AB32" s="519"/>
      <c r="AC32" s="520">
        <f t="shared" si="6"/>
        <v>0</v>
      </c>
    </row>
    <row r="33" spans="1:29" x14ac:dyDescent="0.25">
      <c r="A33" s="522" t="s">
        <v>39</v>
      </c>
      <c r="B33" s="523" t="s">
        <v>40</v>
      </c>
      <c r="C33" s="524"/>
      <c r="D33" s="525"/>
      <c r="E33" s="525"/>
      <c r="F33" s="525"/>
      <c r="G33" s="525"/>
      <c r="H33" s="521"/>
      <c r="I33" s="516">
        <f t="shared" si="0"/>
        <v>0</v>
      </c>
      <c r="J33" s="517">
        <f t="shared" si="1"/>
        <v>0</v>
      </c>
      <c r="K33" s="526"/>
      <c r="L33" s="525"/>
      <c r="M33" s="521"/>
      <c r="N33" s="521"/>
      <c r="O33" s="521"/>
      <c r="P33" s="521"/>
      <c r="Q33" s="515">
        <f t="shared" si="2"/>
        <v>0</v>
      </c>
      <c r="R33" s="527">
        <f t="shared" si="3"/>
        <v>0</v>
      </c>
      <c r="S33" s="528"/>
      <c r="T33" s="524"/>
      <c r="U33" s="525"/>
      <c r="V33" s="525"/>
      <c r="W33" s="521"/>
      <c r="X33" s="517">
        <f t="shared" si="4"/>
        <v>0</v>
      </c>
      <c r="Y33" s="521"/>
      <c r="Z33" s="521"/>
      <c r="AA33" s="521">
        <f t="shared" si="5"/>
        <v>0</v>
      </c>
      <c r="AB33" s="519"/>
      <c r="AC33" s="520">
        <f t="shared" si="6"/>
        <v>0</v>
      </c>
    </row>
    <row r="34" spans="1:29" x14ac:dyDescent="0.25">
      <c r="A34" s="522" t="s">
        <v>41</v>
      </c>
      <c r="B34" s="523" t="s">
        <v>42</v>
      </c>
      <c r="C34" s="524"/>
      <c r="D34" s="525"/>
      <c r="E34" s="525"/>
      <c r="F34" s="525"/>
      <c r="G34" s="525"/>
      <c r="H34" s="521"/>
      <c r="I34" s="516">
        <f t="shared" si="0"/>
        <v>0</v>
      </c>
      <c r="J34" s="517">
        <f t="shared" si="1"/>
        <v>0</v>
      </c>
      <c r="K34" s="526"/>
      <c r="L34" s="525"/>
      <c r="M34" s="521"/>
      <c r="N34" s="521"/>
      <c r="O34" s="521"/>
      <c r="P34" s="521"/>
      <c r="Q34" s="515">
        <f t="shared" si="2"/>
        <v>0</v>
      </c>
      <c r="R34" s="527">
        <f t="shared" si="3"/>
        <v>0</v>
      </c>
      <c r="S34" s="528"/>
      <c r="T34" s="524"/>
      <c r="U34" s="525"/>
      <c r="V34" s="525"/>
      <c r="W34" s="521"/>
      <c r="X34" s="517">
        <f t="shared" si="4"/>
        <v>0</v>
      </c>
      <c r="Y34" s="521"/>
      <c r="Z34" s="521"/>
      <c r="AA34" s="521">
        <f t="shared" si="5"/>
        <v>0</v>
      </c>
      <c r="AB34" s="519"/>
      <c r="AC34" s="520">
        <f t="shared" si="6"/>
        <v>0</v>
      </c>
    </row>
    <row r="35" spans="1:29" ht="22.5" x14ac:dyDescent="0.25">
      <c r="A35" s="522" t="s">
        <v>43</v>
      </c>
      <c r="B35" s="523" t="s">
        <v>44</v>
      </c>
      <c r="C35" s="524"/>
      <c r="D35" s="525"/>
      <c r="E35" s="525"/>
      <c r="F35" s="525"/>
      <c r="G35" s="525"/>
      <c r="H35" s="521"/>
      <c r="I35" s="516">
        <f t="shared" si="0"/>
        <v>0</v>
      </c>
      <c r="J35" s="517">
        <f t="shared" si="1"/>
        <v>0</v>
      </c>
      <c r="K35" s="526"/>
      <c r="L35" s="525"/>
      <c r="M35" s="521"/>
      <c r="N35" s="521"/>
      <c r="O35" s="521"/>
      <c r="P35" s="521"/>
      <c r="Q35" s="515">
        <f t="shared" si="2"/>
        <v>0</v>
      </c>
      <c r="R35" s="527">
        <f t="shared" si="3"/>
        <v>0</v>
      </c>
      <c r="S35" s="528"/>
      <c r="T35" s="524"/>
      <c r="U35" s="525"/>
      <c r="V35" s="525"/>
      <c r="W35" s="521"/>
      <c r="X35" s="517">
        <f t="shared" si="4"/>
        <v>0</v>
      </c>
      <c r="Y35" s="521"/>
      <c r="Z35" s="521"/>
      <c r="AA35" s="521">
        <f t="shared" si="5"/>
        <v>0</v>
      </c>
      <c r="AB35" s="519"/>
      <c r="AC35" s="520">
        <f t="shared" si="6"/>
        <v>0</v>
      </c>
    </row>
    <row r="36" spans="1:29" x14ac:dyDescent="0.25">
      <c r="A36" s="522" t="s">
        <v>45</v>
      </c>
      <c r="B36" s="523" t="s">
        <v>46</v>
      </c>
      <c r="C36" s="524"/>
      <c r="D36" s="525"/>
      <c r="E36" s="525"/>
      <c r="F36" s="525"/>
      <c r="G36" s="525"/>
      <c r="H36" s="521"/>
      <c r="I36" s="516">
        <f t="shared" si="0"/>
        <v>0</v>
      </c>
      <c r="J36" s="517">
        <f t="shared" si="1"/>
        <v>0</v>
      </c>
      <c r="K36" s="526"/>
      <c r="L36" s="525"/>
      <c r="M36" s="521"/>
      <c r="N36" s="521"/>
      <c r="O36" s="521"/>
      <c r="P36" s="521"/>
      <c r="Q36" s="515">
        <f t="shared" si="2"/>
        <v>0</v>
      </c>
      <c r="R36" s="527">
        <f t="shared" si="3"/>
        <v>0</v>
      </c>
      <c r="S36" s="528"/>
      <c r="T36" s="524"/>
      <c r="U36" s="525"/>
      <c r="V36" s="525"/>
      <c r="W36" s="521"/>
      <c r="X36" s="517">
        <f t="shared" si="4"/>
        <v>0</v>
      </c>
      <c r="Y36" s="521"/>
      <c r="Z36" s="521"/>
      <c r="AA36" s="521">
        <f t="shared" si="5"/>
        <v>0</v>
      </c>
      <c r="AB36" s="519"/>
      <c r="AC36" s="520">
        <f t="shared" si="6"/>
        <v>0</v>
      </c>
    </row>
    <row r="37" spans="1:29" x14ac:dyDescent="0.25">
      <c r="A37" s="522" t="s">
        <v>47</v>
      </c>
      <c r="B37" s="523" t="s">
        <v>48</v>
      </c>
      <c r="C37" s="524"/>
      <c r="D37" s="525"/>
      <c r="E37" s="525"/>
      <c r="F37" s="525"/>
      <c r="G37" s="525"/>
      <c r="H37" s="521"/>
      <c r="I37" s="516">
        <f t="shared" si="0"/>
        <v>0</v>
      </c>
      <c r="J37" s="517">
        <f t="shared" si="1"/>
        <v>0</v>
      </c>
      <c r="K37" s="526"/>
      <c r="L37" s="525"/>
      <c r="M37" s="521"/>
      <c r="N37" s="521"/>
      <c r="O37" s="521"/>
      <c r="P37" s="521"/>
      <c r="Q37" s="515">
        <f t="shared" si="2"/>
        <v>0</v>
      </c>
      <c r="R37" s="527">
        <f t="shared" si="3"/>
        <v>0</v>
      </c>
      <c r="S37" s="528"/>
      <c r="T37" s="524"/>
      <c r="U37" s="525"/>
      <c r="V37" s="525"/>
      <c r="W37" s="521"/>
      <c r="X37" s="517">
        <f t="shared" si="4"/>
        <v>0</v>
      </c>
      <c r="Y37" s="521"/>
      <c r="Z37" s="521"/>
      <c r="AA37" s="521">
        <f t="shared" si="5"/>
        <v>0</v>
      </c>
      <c r="AB37" s="519"/>
      <c r="AC37" s="520">
        <f t="shared" si="6"/>
        <v>0</v>
      </c>
    </row>
    <row r="38" spans="1:29" ht="21.75" thickBot="1" x14ac:dyDescent="0.3">
      <c r="A38" s="529"/>
      <c r="B38" s="530" t="s">
        <v>78</v>
      </c>
      <c r="C38" s="531">
        <f>SUM(C20:C37)</f>
        <v>0</v>
      </c>
      <c r="D38" s="532">
        <f t="shared" ref="D38:AC38" si="7">SUM(D20:D37)</f>
        <v>0</v>
      </c>
      <c r="E38" s="532">
        <f t="shared" si="7"/>
        <v>0</v>
      </c>
      <c r="F38" s="532">
        <f t="shared" si="7"/>
        <v>0</v>
      </c>
      <c r="G38" s="532">
        <f t="shared" si="7"/>
        <v>0</v>
      </c>
      <c r="H38" s="532">
        <f t="shared" si="7"/>
        <v>0</v>
      </c>
      <c r="I38" s="532">
        <f t="shared" si="7"/>
        <v>0</v>
      </c>
      <c r="J38" s="533">
        <f t="shared" si="7"/>
        <v>0</v>
      </c>
      <c r="K38" s="534">
        <f t="shared" si="7"/>
        <v>0</v>
      </c>
      <c r="L38" s="532">
        <f t="shared" si="7"/>
        <v>0</v>
      </c>
      <c r="M38" s="532">
        <f t="shared" si="7"/>
        <v>0</v>
      </c>
      <c r="N38" s="532">
        <f t="shared" si="7"/>
        <v>0</v>
      </c>
      <c r="O38" s="532">
        <f t="shared" si="7"/>
        <v>0</v>
      </c>
      <c r="P38" s="532">
        <f t="shared" si="7"/>
        <v>0</v>
      </c>
      <c r="Q38" s="532">
        <f t="shared" si="7"/>
        <v>0</v>
      </c>
      <c r="R38" s="535">
        <f>SUM(R20:R37)</f>
        <v>0</v>
      </c>
      <c r="S38" s="535">
        <f>SUM(S20:S37)</f>
        <v>0</v>
      </c>
      <c r="T38" s="531">
        <f t="shared" si="7"/>
        <v>0</v>
      </c>
      <c r="U38" s="536">
        <f t="shared" si="7"/>
        <v>0</v>
      </c>
      <c r="V38" s="536">
        <f t="shared" si="7"/>
        <v>0</v>
      </c>
      <c r="W38" s="537">
        <f t="shared" si="7"/>
        <v>0</v>
      </c>
      <c r="X38" s="538">
        <f t="shared" si="7"/>
        <v>0</v>
      </c>
      <c r="Y38" s="539">
        <f t="shared" si="7"/>
        <v>0</v>
      </c>
      <c r="Z38" s="540">
        <f t="shared" si="7"/>
        <v>0</v>
      </c>
      <c r="AA38" s="540">
        <f t="shared" si="7"/>
        <v>0</v>
      </c>
      <c r="AB38" s="540">
        <f t="shared" si="7"/>
        <v>0</v>
      </c>
      <c r="AC38" s="538">
        <f t="shared" si="7"/>
        <v>0</v>
      </c>
    </row>
  </sheetData>
  <mergeCells count="53">
    <mergeCell ref="A12:B12"/>
    <mergeCell ref="C12:H12"/>
    <mergeCell ref="Q17:Q18"/>
    <mergeCell ref="A9:B9"/>
    <mergeCell ref="C9:H9"/>
    <mergeCell ref="A10:B10"/>
    <mergeCell ref="C10:H10"/>
    <mergeCell ref="C11:H11"/>
    <mergeCell ref="O17:O18"/>
    <mergeCell ref="P17:P18"/>
    <mergeCell ref="D17:D18"/>
    <mergeCell ref="E17:E18"/>
    <mergeCell ref="F17:F18"/>
    <mergeCell ref="G17:G18"/>
    <mergeCell ref="I17:I18"/>
    <mergeCell ref="J17:J18"/>
    <mergeCell ref="A2:B2"/>
    <mergeCell ref="A3:B3"/>
    <mergeCell ref="A6:B6"/>
    <mergeCell ref="A7:B7"/>
    <mergeCell ref="A8:B8"/>
    <mergeCell ref="AA17:AA18"/>
    <mergeCell ref="W17:W18"/>
    <mergeCell ref="X17:X18"/>
    <mergeCell ref="R17:R18"/>
    <mergeCell ref="T17:T18"/>
    <mergeCell ref="Y17:Y18"/>
    <mergeCell ref="Z17:Z18"/>
    <mergeCell ref="S16:S18"/>
    <mergeCell ref="C17:C18"/>
    <mergeCell ref="C8:H8"/>
    <mergeCell ref="C2:H2"/>
    <mergeCell ref="C3:H3"/>
    <mergeCell ref="C5:H5"/>
    <mergeCell ref="C6:H6"/>
    <mergeCell ref="C7:H7"/>
    <mergeCell ref="C4:H4"/>
    <mergeCell ref="AC16:AC18"/>
    <mergeCell ref="Y16:AA16"/>
    <mergeCell ref="AB16:AB18"/>
    <mergeCell ref="A14:X14"/>
    <mergeCell ref="A16:A18"/>
    <mergeCell ref="B16:B18"/>
    <mergeCell ref="C16:J16"/>
    <mergeCell ref="K16:R16"/>
    <mergeCell ref="T16:X16"/>
    <mergeCell ref="K17:K18"/>
    <mergeCell ref="L17:L18"/>
    <mergeCell ref="M17:M18"/>
    <mergeCell ref="N17:N18"/>
    <mergeCell ref="U17:U18"/>
    <mergeCell ref="V17:V18"/>
    <mergeCell ref="H17:H18"/>
  </mergeCells>
  <dataValidations count="1">
    <dataValidation type="date" operator="greaterThan" allowBlank="1" showInputMessage="1" showErrorMessage="1" sqref="C4:H5" xr:uid="{00000000-0002-0000-1200-000000000000}">
      <formula1>32874</formula1>
    </dataValidation>
  </dataValidations>
  <pageMargins left="0.70866141732283472" right="0.70866141732283472" top="0.74803149606299213" bottom="0.74803149606299213" header="0.31496062992125984" footer="0.31496062992125984"/>
  <pageSetup paperSize="9" scale="3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tabColor rgb="FFFF0000"/>
    <pageSetUpPr fitToPage="1"/>
  </sheetPr>
  <dimension ref="A1:AH28"/>
  <sheetViews>
    <sheetView showGridLines="0" showZeros="0" zoomScaleNormal="100" workbookViewId="0">
      <selection activeCell="E17" sqref="E17:E18"/>
    </sheetView>
  </sheetViews>
  <sheetFormatPr defaultRowHeight="15" x14ac:dyDescent="0.25"/>
  <cols>
    <col min="1" max="1" width="7.42578125" style="676" customWidth="1"/>
    <col min="2" max="2" width="27.7109375" style="676" customWidth="1"/>
    <col min="3" max="3" width="9.42578125" style="676" customWidth="1"/>
    <col min="4" max="5" width="11.28515625" style="676" customWidth="1"/>
    <col min="6" max="6" width="13.85546875" style="676" customWidth="1"/>
    <col min="7" max="7" width="11.28515625" style="676" customWidth="1"/>
    <col min="8" max="8" width="14" style="676" customWidth="1"/>
    <col min="9" max="9" width="8" style="676" customWidth="1"/>
    <col min="10" max="10" width="10.7109375" style="676" customWidth="1"/>
    <col min="11" max="11" width="9.140625" style="676" customWidth="1"/>
    <col min="12" max="12" width="10.140625" style="676" customWidth="1"/>
    <col min="13" max="16" width="11.7109375" style="676" customWidth="1"/>
    <col min="17" max="17" width="9.42578125" style="676" customWidth="1"/>
    <col min="18" max="24" width="11.28515625" style="676" customWidth="1"/>
    <col min="25" max="26" width="10.5703125" style="676" customWidth="1"/>
    <col min="27" max="27" width="17.5703125" style="676" customWidth="1"/>
    <col min="28" max="28" width="12.28515625" style="676" customWidth="1"/>
    <col min="29" max="29" width="9.140625" style="676"/>
    <col min="30" max="31" width="12" style="676" customWidth="1"/>
    <col min="32" max="32" width="9.140625" style="676"/>
    <col min="33" max="33" width="10.7109375" style="676" customWidth="1"/>
    <col min="34" max="34" width="12.5703125" style="676" customWidth="1"/>
    <col min="35" max="16384" width="9.140625" style="676"/>
  </cols>
  <sheetData>
    <row r="1" spans="1:34" x14ac:dyDescent="0.25">
      <c r="A1" s="672"/>
      <c r="B1" s="673"/>
      <c r="C1" s="674"/>
      <c r="D1" s="675"/>
      <c r="E1" s="675"/>
      <c r="F1" s="675"/>
      <c r="G1" s="675"/>
      <c r="H1" s="675"/>
      <c r="I1" s="675"/>
      <c r="J1" s="675"/>
      <c r="K1" s="675"/>
      <c r="L1" s="675"/>
      <c r="M1" s="675"/>
      <c r="N1" s="675"/>
      <c r="O1" s="675"/>
      <c r="P1" s="675"/>
      <c r="Q1" s="675"/>
      <c r="R1" s="675"/>
      <c r="S1" s="675"/>
      <c r="T1" s="675"/>
      <c r="U1" s="675"/>
      <c r="V1" s="675"/>
      <c r="W1" s="675"/>
      <c r="X1" s="675"/>
      <c r="Y1" s="675"/>
      <c r="Z1" s="675"/>
      <c r="AG1" s="677" t="s">
        <v>0</v>
      </c>
      <c r="AH1" s="678" t="s">
        <v>720</v>
      </c>
    </row>
    <row r="2" spans="1:34" x14ac:dyDescent="0.2">
      <c r="A2" s="1019" t="s">
        <v>1</v>
      </c>
      <c r="B2" s="1019"/>
      <c r="C2" s="1001" t="s">
        <v>2</v>
      </c>
      <c r="D2" s="1001"/>
      <c r="E2" s="1001"/>
      <c r="F2" s="1001"/>
      <c r="G2" s="1001"/>
      <c r="H2" s="1001"/>
      <c r="I2" s="679"/>
      <c r="J2" s="679"/>
      <c r="K2" s="680"/>
      <c r="L2" s="680"/>
    </row>
    <row r="3" spans="1:34" x14ac:dyDescent="0.2">
      <c r="A3" s="1019" t="s">
        <v>3</v>
      </c>
      <c r="B3" s="1019"/>
      <c r="C3" s="1002"/>
      <c r="D3" s="1002"/>
      <c r="E3" s="1002"/>
      <c r="F3" s="1002"/>
      <c r="G3" s="1002"/>
      <c r="H3" s="1002"/>
      <c r="I3" s="681"/>
      <c r="J3" s="681"/>
      <c r="K3" s="682"/>
      <c r="L3" s="682"/>
    </row>
    <row r="4" spans="1:34" s="684" customFormat="1" x14ac:dyDescent="0.2">
      <c r="A4" s="683" t="s">
        <v>4</v>
      </c>
      <c r="B4" s="683"/>
      <c r="C4" s="1002"/>
      <c r="D4" s="1002"/>
      <c r="E4" s="1002"/>
      <c r="F4" s="1002"/>
      <c r="G4" s="1002"/>
      <c r="H4" s="1002"/>
      <c r="I4" s="676"/>
      <c r="J4" s="676"/>
      <c r="K4" s="676"/>
      <c r="L4" s="676"/>
      <c r="M4" s="676"/>
      <c r="N4" s="676"/>
      <c r="O4" s="676"/>
      <c r="P4" s="676"/>
      <c r="Q4" s="676"/>
      <c r="R4" s="676"/>
      <c r="S4" s="676"/>
      <c r="T4" s="676"/>
      <c r="U4" s="676"/>
      <c r="V4" s="676"/>
      <c r="W4" s="676"/>
      <c r="X4" s="676"/>
      <c r="Y4" s="676"/>
      <c r="Z4" s="676"/>
      <c r="AA4" s="676"/>
      <c r="AB4" s="676"/>
      <c r="AC4" s="676"/>
      <c r="AD4" s="676"/>
      <c r="AE4" s="676"/>
      <c r="AF4" s="676"/>
      <c r="AG4" s="676"/>
    </row>
    <row r="5" spans="1:34" s="684" customFormat="1" x14ac:dyDescent="0.2">
      <c r="A5" s="683" t="s">
        <v>5</v>
      </c>
      <c r="B5" s="683"/>
      <c r="C5" s="1002"/>
      <c r="D5" s="1002"/>
      <c r="E5" s="1002"/>
      <c r="F5" s="1002"/>
      <c r="G5" s="1002"/>
      <c r="H5" s="1002"/>
      <c r="I5" s="676"/>
      <c r="J5" s="676"/>
      <c r="K5" s="676"/>
      <c r="L5" s="676"/>
      <c r="M5" s="676"/>
      <c r="N5" s="676"/>
      <c r="O5" s="676"/>
      <c r="P5" s="676"/>
      <c r="Q5" s="676"/>
      <c r="R5" s="676"/>
      <c r="S5" s="676"/>
      <c r="T5" s="676"/>
      <c r="U5" s="676"/>
      <c r="V5" s="676"/>
      <c r="W5" s="676"/>
      <c r="X5" s="676"/>
      <c r="Y5" s="676"/>
      <c r="Z5" s="676"/>
      <c r="AA5" s="676"/>
      <c r="AB5" s="676"/>
      <c r="AC5" s="676"/>
      <c r="AD5" s="676"/>
      <c r="AE5" s="676"/>
      <c r="AF5" s="676"/>
      <c r="AG5" s="676"/>
    </row>
    <row r="6" spans="1:34" x14ac:dyDescent="0.2">
      <c r="A6" s="1019" t="s">
        <v>6</v>
      </c>
      <c r="B6" s="1019"/>
      <c r="C6" s="1003" t="s">
        <v>2</v>
      </c>
      <c r="D6" s="1003"/>
      <c r="E6" s="1003"/>
      <c r="F6" s="1003"/>
      <c r="G6" s="1003"/>
      <c r="H6" s="1003"/>
      <c r="I6" s="679"/>
      <c r="J6" s="679"/>
      <c r="K6" s="680"/>
      <c r="L6" s="680"/>
    </row>
    <row r="7" spans="1:34" x14ac:dyDescent="0.2">
      <c r="A7" s="1019" t="s">
        <v>7</v>
      </c>
      <c r="B7" s="1019"/>
      <c r="C7" s="1002"/>
      <c r="D7" s="1002"/>
      <c r="E7" s="1002"/>
      <c r="F7" s="1002"/>
      <c r="G7" s="1002"/>
      <c r="H7" s="1002"/>
      <c r="I7" s="681"/>
      <c r="J7" s="681"/>
      <c r="K7" s="682"/>
      <c r="L7" s="682"/>
    </row>
    <row r="8" spans="1:34" x14ac:dyDescent="0.2">
      <c r="A8" s="1019" t="s">
        <v>8</v>
      </c>
      <c r="B8" s="1019"/>
      <c r="C8" s="1003" t="s">
        <v>2</v>
      </c>
      <c r="D8" s="1003"/>
      <c r="E8" s="1003"/>
      <c r="F8" s="1003"/>
      <c r="G8" s="1003"/>
      <c r="H8" s="1003"/>
      <c r="I8" s="679"/>
      <c r="J8" s="679"/>
      <c r="K8" s="680"/>
      <c r="L8" s="680"/>
      <c r="M8" s="685"/>
      <c r="N8" s="685"/>
      <c r="O8" s="685"/>
      <c r="P8" s="685"/>
      <c r="Q8" s="685"/>
      <c r="R8" s="685"/>
      <c r="S8" s="685"/>
      <c r="T8" s="685"/>
      <c r="U8" s="685"/>
      <c r="V8" s="685"/>
      <c r="W8" s="685"/>
      <c r="X8" s="685"/>
      <c r="Y8" s="685"/>
      <c r="Z8" s="685"/>
      <c r="AA8" s="685"/>
      <c r="AB8" s="685"/>
    </row>
    <row r="9" spans="1:34" x14ac:dyDescent="0.2">
      <c r="A9" s="1019" t="s">
        <v>239</v>
      </c>
      <c r="B9" s="1019"/>
      <c r="C9" s="1001" t="s">
        <v>2</v>
      </c>
      <c r="D9" s="1001"/>
      <c r="E9" s="1001"/>
      <c r="F9" s="1001"/>
      <c r="G9" s="1001"/>
      <c r="H9" s="1001"/>
      <c r="I9" s="679"/>
      <c r="J9" s="679"/>
      <c r="K9" s="680"/>
      <c r="L9" s="680"/>
      <c r="M9" s="685"/>
      <c r="N9" s="685"/>
      <c r="O9" s="685"/>
      <c r="P9" s="685"/>
      <c r="Q9" s="685"/>
      <c r="R9" s="685"/>
      <c r="S9" s="685"/>
      <c r="T9" s="685"/>
      <c r="U9" s="685"/>
      <c r="V9" s="685"/>
      <c r="W9" s="685"/>
      <c r="X9" s="685"/>
      <c r="Y9" s="685"/>
      <c r="Z9" s="685"/>
      <c r="AA9" s="685"/>
      <c r="AB9" s="685"/>
    </row>
    <row r="10" spans="1:34" x14ac:dyDescent="0.2">
      <c r="A10" s="1019" t="s">
        <v>9</v>
      </c>
      <c r="B10" s="1019"/>
      <c r="C10" s="1002"/>
      <c r="D10" s="1002"/>
      <c r="E10" s="1002"/>
      <c r="F10" s="1002"/>
      <c r="G10" s="1002"/>
      <c r="H10" s="1002"/>
      <c r="I10" s="679"/>
      <c r="J10" s="679"/>
      <c r="K10" s="680"/>
      <c r="L10" s="680"/>
      <c r="M10" s="685"/>
      <c r="N10" s="685"/>
      <c r="O10" s="685"/>
      <c r="P10" s="685"/>
      <c r="Q10" s="685"/>
      <c r="R10" s="685"/>
      <c r="S10" s="685"/>
      <c r="T10" s="685"/>
      <c r="U10" s="685"/>
      <c r="V10" s="685"/>
      <c r="W10" s="685"/>
      <c r="X10" s="685"/>
      <c r="Y10" s="685"/>
      <c r="Z10" s="685"/>
      <c r="AA10" s="685"/>
      <c r="AB10" s="685"/>
    </row>
    <row r="11" spans="1:34" x14ac:dyDescent="0.2">
      <c r="A11" s="686" t="s">
        <v>10</v>
      </c>
      <c r="B11" s="686"/>
      <c r="C11" s="1003" t="s">
        <v>2</v>
      </c>
      <c r="D11" s="1003"/>
      <c r="E11" s="1003"/>
      <c r="F11" s="1003"/>
      <c r="G11" s="1003"/>
      <c r="H11" s="1003"/>
      <c r="I11" s="679"/>
      <c r="J11" s="679"/>
      <c r="K11" s="680"/>
      <c r="L11" s="680"/>
      <c r="M11" s="685"/>
      <c r="N11" s="685"/>
      <c r="O11" s="685"/>
      <c r="P11" s="685"/>
      <c r="Q11" s="685"/>
      <c r="R11" s="685"/>
      <c r="S11" s="685"/>
      <c r="T11" s="685"/>
      <c r="U11" s="685"/>
      <c r="V11" s="685"/>
      <c r="W11" s="685"/>
      <c r="X11" s="685"/>
      <c r="Y11" s="685"/>
      <c r="Z11" s="685"/>
      <c r="AA11" s="685"/>
      <c r="AB11" s="685"/>
    </row>
    <row r="12" spans="1:34" x14ac:dyDescent="0.2">
      <c r="A12" s="1019" t="s">
        <v>11</v>
      </c>
      <c r="B12" s="1019"/>
      <c r="C12" s="1001" t="s">
        <v>2</v>
      </c>
      <c r="D12" s="1001"/>
      <c r="E12" s="1001"/>
      <c r="F12" s="1001"/>
      <c r="G12" s="1001"/>
      <c r="H12" s="1001"/>
      <c r="I12" s="679"/>
      <c r="J12" s="679"/>
      <c r="K12" s="680"/>
      <c r="L12" s="680"/>
      <c r="M12" s="685"/>
      <c r="N12" s="685"/>
      <c r="O12" s="685"/>
      <c r="P12" s="685"/>
      <c r="Q12" s="685"/>
      <c r="R12" s="685"/>
      <c r="S12" s="685"/>
      <c r="T12" s="685"/>
      <c r="U12" s="685"/>
      <c r="V12" s="685"/>
      <c r="W12" s="685"/>
      <c r="X12" s="685"/>
      <c r="Y12" s="685"/>
      <c r="Z12" s="685"/>
      <c r="AA12" s="685"/>
      <c r="AB12" s="685"/>
    </row>
    <row r="13" spans="1:34" x14ac:dyDescent="0.25">
      <c r="A13" s="687"/>
      <c r="B13" s="687"/>
      <c r="C13" s="680" t="s">
        <v>2</v>
      </c>
      <c r="D13" s="680"/>
      <c r="E13" s="680"/>
      <c r="F13" s="680"/>
      <c r="G13" s="680"/>
      <c r="H13" s="680"/>
      <c r="I13" s="680"/>
      <c r="J13" s="680"/>
      <c r="K13" s="680"/>
      <c r="L13" s="680"/>
      <c r="M13" s="685"/>
      <c r="N13" s="685"/>
      <c r="O13" s="685"/>
      <c r="P13" s="685"/>
      <c r="Q13" s="685"/>
      <c r="R13" s="685"/>
      <c r="S13" s="685"/>
      <c r="T13" s="685"/>
      <c r="U13" s="685"/>
      <c r="V13" s="685"/>
      <c r="W13" s="685"/>
      <c r="X13" s="685"/>
      <c r="Y13" s="685"/>
      <c r="Z13" s="685"/>
      <c r="AA13" s="685"/>
      <c r="AB13" s="685"/>
    </row>
    <row r="14" spans="1:34" ht="18.75" x14ac:dyDescent="0.25">
      <c r="A14" s="986" t="s">
        <v>735</v>
      </c>
      <c r="B14" s="986"/>
      <c r="C14" s="986"/>
      <c r="D14" s="986"/>
      <c r="E14" s="986"/>
      <c r="F14" s="986"/>
      <c r="G14" s="986"/>
      <c r="H14" s="986"/>
      <c r="I14" s="986"/>
      <c r="J14" s="986"/>
      <c r="K14" s="986"/>
      <c r="L14" s="986"/>
      <c r="M14" s="986"/>
      <c r="N14" s="986"/>
      <c r="O14" s="986"/>
      <c r="P14" s="986"/>
      <c r="Q14" s="986"/>
      <c r="R14" s="986"/>
      <c r="S14" s="986"/>
      <c r="T14" s="986"/>
      <c r="U14" s="986"/>
      <c r="V14" s="986"/>
      <c r="W14" s="986"/>
      <c r="X14" s="986"/>
      <c r="Y14" s="986"/>
      <c r="Z14" s="986"/>
      <c r="AA14" s="986"/>
      <c r="AB14" s="986"/>
    </row>
    <row r="15" spans="1:34" ht="15.75" thickBot="1" x14ac:dyDescent="0.3">
      <c r="A15" s="688"/>
      <c r="B15" s="689"/>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c r="AB15" s="691"/>
      <c r="AH15" s="691" t="s">
        <v>12</v>
      </c>
    </row>
    <row r="16" spans="1:34" ht="21.75" customHeight="1" thickBot="1" x14ac:dyDescent="0.3">
      <c r="A16" s="987" t="s">
        <v>13</v>
      </c>
      <c r="B16" s="990" t="s">
        <v>14</v>
      </c>
      <c r="C16" s="991" t="s">
        <v>88</v>
      </c>
      <c r="D16" s="991"/>
      <c r="E16" s="991"/>
      <c r="F16" s="991"/>
      <c r="G16" s="991"/>
      <c r="H16" s="991"/>
      <c r="I16" s="991"/>
      <c r="J16" s="991"/>
      <c r="K16" s="992" t="s">
        <v>89</v>
      </c>
      <c r="L16" s="991"/>
      <c r="M16" s="991"/>
      <c r="N16" s="991"/>
      <c r="O16" s="991"/>
      <c r="P16" s="991"/>
      <c r="Q16" s="991"/>
      <c r="R16" s="993"/>
      <c r="S16" s="991" t="s">
        <v>234</v>
      </c>
      <c r="T16" s="991"/>
      <c r="U16" s="991"/>
      <c r="V16" s="991"/>
      <c r="W16" s="991"/>
      <c r="X16" s="992" t="s">
        <v>235</v>
      </c>
      <c r="Y16" s="991"/>
      <c r="Z16" s="991"/>
      <c r="AA16" s="991"/>
      <c r="AB16" s="993"/>
      <c r="AC16" s="992" t="s">
        <v>98</v>
      </c>
      <c r="AD16" s="991"/>
      <c r="AE16" s="993"/>
      <c r="AF16" s="1010" t="s">
        <v>97</v>
      </c>
      <c r="AG16" s="1004" t="s">
        <v>729</v>
      </c>
      <c r="AH16" s="1004" t="s">
        <v>99</v>
      </c>
    </row>
    <row r="17" spans="1:34" ht="15" customHeight="1" x14ac:dyDescent="0.25">
      <c r="A17" s="988"/>
      <c r="B17" s="988"/>
      <c r="C17" s="996" t="s">
        <v>1103</v>
      </c>
      <c r="D17" s="998" t="s">
        <v>1282</v>
      </c>
      <c r="E17" s="998" t="s">
        <v>1268</v>
      </c>
      <c r="F17" s="998" t="s">
        <v>1283</v>
      </c>
      <c r="G17" s="998" t="s">
        <v>1270</v>
      </c>
      <c r="H17" s="998" t="s">
        <v>1284</v>
      </c>
      <c r="I17" s="998" t="s">
        <v>84</v>
      </c>
      <c r="J17" s="994" t="s">
        <v>86</v>
      </c>
      <c r="K17" s="997" t="s">
        <v>90</v>
      </c>
      <c r="L17" s="999" t="s">
        <v>1285</v>
      </c>
      <c r="M17" s="1017" t="s">
        <v>1273</v>
      </c>
      <c r="N17" s="999" t="s">
        <v>1286</v>
      </c>
      <c r="O17" s="1017" t="s">
        <v>1275</v>
      </c>
      <c r="P17" s="999" t="s">
        <v>1287</v>
      </c>
      <c r="Q17" s="1017" t="s">
        <v>91</v>
      </c>
      <c r="R17" s="1014" t="s">
        <v>92</v>
      </c>
      <c r="S17" s="1016" t="s">
        <v>1288</v>
      </c>
      <c r="T17" s="999" t="s">
        <v>1289</v>
      </c>
      <c r="U17" s="999" t="s">
        <v>1290</v>
      </c>
      <c r="V17" s="999" t="s">
        <v>1291</v>
      </c>
      <c r="W17" s="1013" t="s">
        <v>100</v>
      </c>
      <c r="X17" s="997" t="s">
        <v>1277</v>
      </c>
      <c r="Y17" s="999" t="s">
        <v>1292</v>
      </c>
      <c r="Z17" s="999" t="s">
        <v>1279</v>
      </c>
      <c r="AA17" s="999" t="s">
        <v>1293</v>
      </c>
      <c r="AB17" s="1009" t="s">
        <v>95</v>
      </c>
      <c r="AC17" s="996" t="s">
        <v>1294</v>
      </c>
      <c r="AD17" s="998" t="s">
        <v>1295</v>
      </c>
      <c r="AE17" s="1004" t="s">
        <v>98</v>
      </c>
      <c r="AF17" s="1011"/>
      <c r="AG17" s="1005"/>
      <c r="AH17" s="1007"/>
    </row>
    <row r="18" spans="1:34" ht="69.75" customHeight="1" thickBot="1" x14ac:dyDescent="0.3">
      <c r="A18" s="989"/>
      <c r="B18" s="989"/>
      <c r="C18" s="997"/>
      <c r="D18" s="999"/>
      <c r="E18" s="1000"/>
      <c r="F18" s="1000"/>
      <c r="G18" s="1000"/>
      <c r="H18" s="1000"/>
      <c r="I18" s="1000"/>
      <c r="J18" s="995"/>
      <c r="K18" s="997"/>
      <c r="L18" s="999"/>
      <c r="M18" s="1018"/>
      <c r="N18" s="1000"/>
      <c r="O18" s="1018"/>
      <c r="P18" s="1000"/>
      <c r="Q18" s="1018"/>
      <c r="R18" s="1015"/>
      <c r="S18" s="1016"/>
      <c r="T18" s="999"/>
      <c r="U18" s="999"/>
      <c r="V18" s="999"/>
      <c r="W18" s="1013"/>
      <c r="X18" s="997"/>
      <c r="Y18" s="999"/>
      <c r="Z18" s="999"/>
      <c r="AA18" s="999"/>
      <c r="AB18" s="1009"/>
      <c r="AC18" s="997"/>
      <c r="AD18" s="999"/>
      <c r="AE18" s="1008"/>
      <c r="AF18" s="1012"/>
      <c r="AG18" s="1006"/>
      <c r="AH18" s="1008"/>
    </row>
    <row r="19" spans="1:34" ht="21.75" thickBot="1" x14ac:dyDescent="0.3">
      <c r="A19" s="692">
        <v>1</v>
      </c>
      <c r="B19" s="692">
        <v>2</v>
      </c>
      <c r="C19" s="693">
        <v>3</v>
      </c>
      <c r="D19" s="694">
        <v>4</v>
      </c>
      <c r="E19" s="694">
        <v>5</v>
      </c>
      <c r="F19" s="694">
        <v>6</v>
      </c>
      <c r="G19" s="694">
        <v>7</v>
      </c>
      <c r="H19" s="694">
        <v>8</v>
      </c>
      <c r="I19" s="694" t="s">
        <v>85</v>
      </c>
      <c r="J19" s="695" t="s">
        <v>87</v>
      </c>
      <c r="K19" s="693">
        <v>11</v>
      </c>
      <c r="L19" s="694">
        <v>12</v>
      </c>
      <c r="M19" s="694">
        <v>13</v>
      </c>
      <c r="N19" s="694">
        <v>14</v>
      </c>
      <c r="O19" s="694">
        <v>15</v>
      </c>
      <c r="P19" s="694">
        <v>16</v>
      </c>
      <c r="Q19" s="694" t="s">
        <v>93</v>
      </c>
      <c r="R19" s="696" t="s">
        <v>94</v>
      </c>
      <c r="S19" s="697">
        <v>19</v>
      </c>
      <c r="T19" s="694">
        <v>20</v>
      </c>
      <c r="U19" s="694">
        <v>21</v>
      </c>
      <c r="V19" s="694">
        <v>22</v>
      </c>
      <c r="W19" s="695" t="s">
        <v>96</v>
      </c>
      <c r="X19" s="693">
        <v>24</v>
      </c>
      <c r="Y19" s="694">
        <v>25</v>
      </c>
      <c r="Z19" s="694">
        <v>26</v>
      </c>
      <c r="AA19" s="694">
        <v>27</v>
      </c>
      <c r="AB19" s="696" t="s">
        <v>101</v>
      </c>
      <c r="AC19" s="693">
        <v>29</v>
      </c>
      <c r="AD19" s="694">
        <v>30</v>
      </c>
      <c r="AE19" s="696" t="s">
        <v>1111</v>
      </c>
      <c r="AF19" s="697">
        <v>32</v>
      </c>
      <c r="AG19" s="698">
        <v>33</v>
      </c>
      <c r="AH19" s="698" t="s">
        <v>1112</v>
      </c>
    </row>
    <row r="20" spans="1:34" s="687" customFormat="1" ht="14.25" customHeight="1" x14ac:dyDescent="0.25">
      <c r="A20" s="699" t="s">
        <v>49</v>
      </c>
      <c r="B20" s="700" t="s">
        <v>1136</v>
      </c>
      <c r="C20" s="701"/>
      <c r="D20" s="702"/>
      <c r="E20" s="702"/>
      <c r="F20" s="702"/>
      <c r="G20" s="702"/>
      <c r="H20" s="702"/>
      <c r="I20" s="702">
        <f>C20+E20-G20</f>
        <v>0</v>
      </c>
      <c r="J20" s="703">
        <f>I20-D20-F20+H20</f>
        <v>0</v>
      </c>
      <c r="K20" s="701"/>
      <c r="L20" s="702"/>
      <c r="M20" s="702"/>
      <c r="N20" s="702"/>
      <c r="O20" s="702"/>
      <c r="P20" s="702"/>
      <c r="Q20" s="702">
        <f>K20-M20+O20</f>
        <v>0</v>
      </c>
      <c r="R20" s="704">
        <f>Q20-L20+N20-P20</f>
        <v>0</v>
      </c>
      <c r="S20" s="705"/>
      <c r="T20" s="702"/>
      <c r="U20" s="702"/>
      <c r="V20" s="702"/>
      <c r="W20" s="703">
        <f>S20-T20-U20+V20</f>
        <v>0</v>
      </c>
      <c r="X20" s="701"/>
      <c r="Y20" s="702"/>
      <c r="Z20" s="702"/>
      <c r="AA20" s="702"/>
      <c r="AB20" s="704">
        <f>X20-Y20-Z20+AA20</f>
        <v>0</v>
      </c>
      <c r="AC20" s="701"/>
      <c r="AD20" s="702"/>
      <c r="AE20" s="703">
        <f>AC20+AD20</f>
        <v>0</v>
      </c>
      <c r="AF20" s="703"/>
      <c r="AG20" s="706"/>
      <c r="AH20" s="706">
        <f>J20-R20+W20+AB20-AE20+AF20+AG20</f>
        <v>0</v>
      </c>
    </row>
    <row r="21" spans="1:34" s="687" customFormat="1" ht="16.5" customHeight="1" x14ac:dyDescent="0.25">
      <c r="A21" s="396" t="s">
        <v>51</v>
      </c>
      <c r="B21" s="707" t="s">
        <v>1137</v>
      </c>
      <c r="C21" s="708"/>
      <c r="D21" s="709"/>
      <c r="E21" s="709"/>
      <c r="F21" s="709"/>
      <c r="G21" s="709"/>
      <c r="H21" s="709"/>
      <c r="I21" s="709">
        <f t="shared" ref="I21:I27" si="0">C21+E21-G21</f>
        <v>0</v>
      </c>
      <c r="J21" s="710">
        <f t="shared" ref="J21:J27" si="1">I21-D21-F21+H21</f>
        <v>0</v>
      </c>
      <c r="K21" s="708"/>
      <c r="L21" s="709"/>
      <c r="M21" s="709"/>
      <c r="N21" s="709"/>
      <c r="O21" s="709"/>
      <c r="P21" s="709"/>
      <c r="Q21" s="709">
        <f t="shared" ref="Q21:Q27" si="2">K21-M21+O21</f>
        <v>0</v>
      </c>
      <c r="R21" s="711">
        <f t="shared" ref="R21:R27" si="3">Q21-L21+N21-P21</f>
        <v>0</v>
      </c>
      <c r="S21" s="712"/>
      <c r="T21" s="709"/>
      <c r="U21" s="709"/>
      <c r="V21" s="709"/>
      <c r="W21" s="710">
        <f t="shared" ref="W21:W27" si="4">S21-T21-U21+V21</f>
        <v>0</v>
      </c>
      <c r="X21" s="708"/>
      <c r="Y21" s="709"/>
      <c r="Z21" s="709"/>
      <c r="AA21" s="709"/>
      <c r="AB21" s="711">
        <f t="shared" ref="AB21:AB27" si="5">X21-Y21-Z21+AA21</f>
        <v>0</v>
      </c>
      <c r="AC21" s="708"/>
      <c r="AD21" s="709"/>
      <c r="AE21" s="703">
        <f t="shared" ref="AE21:AE27" si="6">AC21+AD21</f>
        <v>0</v>
      </c>
      <c r="AF21" s="709"/>
      <c r="AG21" s="713"/>
      <c r="AH21" s="706">
        <f t="shared" ref="AH21:AH27" si="7">J21-R21+W21+AB21-AE21+AF21+AG21</f>
        <v>0</v>
      </c>
    </row>
    <row r="22" spans="1:34" s="687" customFormat="1" ht="22.5" x14ac:dyDescent="0.25">
      <c r="A22" s="396" t="s">
        <v>52</v>
      </c>
      <c r="B22" s="707" t="s">
        <v>1174</v>
      </c>
      <c r="C22" s="708"/>
      <c r="D22" s="709"/>
      <c r="E22" s="709"/>
      <c r="F22" s="709"/>
      <c r="G22" s="709"/>
      <c r="H22" s="709"/>
      <c r="I22" s="709">
        <f t="shared" si="0"/>
        <v>0</v>
      </c>
      <c r="J22" s="710">
        <f t="shared" si="1"/>
        <v>0</v>
      </c>
      <c r="K22" s="708"/>
      <c r="L22" s="709"/>
      <c r="M22" s="709"/>
      <c r="N22" s="709"/>
      <c r="O22" s="709"/>
      <c r="P22" s="709"/>
      <c r="Q22" s="709">
        <f t="shared" si="2"/>
        <v>0</v>
      </c>
      <c r="R22" s="711">
        <f t="shared" si="3"/>
        <v>0</v>
      </c>
      <c r="S22" s="712"/>
      <c r="T22" s="709"/>
      <c r="U22" s="709"/>
      <c r="V22" s="709"/>
      <c r="W22" s="710">
        <f t="shared" si="4"/>
        <v>0</v>
      </c>
      <c r="X22" s="708"/>
      <c r="Y22" s="709"/>
      <c r="Z22" s="709"/>
      <c r="AA22" s="709"/>
      <c r="AB22" s="711">
        <f t="shared" si="5"/>
        <v>0</v>
      </c>
      <c r="AC22" s="708"/>
      <c r="AD22" s="709"/>
      <c r="AE22" s="703">
        <f t="shared" si="6"/>
        <v>0</v>
      </c>
      <c r="AF22" s="709"/>
      <c r="AG22" s="713"/>
      <c r="AH22" s="706">
        <f t="shared" si="7"/>
        <v>0</v>
      </c>
    </row>
    <row r="23" spans="1:34" s="687" customFormat="1" ht="22.5" x14ac:dyDescent="0.25">
      <c r="A23" s="714" t="s">
        <v>118</v>
      </c>
      <c r="B23" s="715" t="s">
        <v>236</v>
      </c>
      <c r="C23" s="708"/>
      <c r="D23" s="709"/>
      <c r="E23" s="709"/>
      <c r="F23" s="709"/>
      <c r="G23" s="709"/>
      <c r="H23" s="716"/>
      <c r="I23" s="717">
        <f t="shared" si="0"/>
        <v>0</v>
      </c>
      <c r="J23" s="718">
        <f t="shared" si="1"/>
        <v>0</v>
      </c>
      <c r="K23" s="708"/>
      <c r="L23" s="709"/>
      <c r="M23" s="716"/>
      <c r="N23" s="716"/>
      <c r="O23" s="716"/>
      <c r="P23" s="716"/>
      <c r="Q23" s="702">
        <f t="shared" si="2"/>
        <v>0</v>
      </c>
      <c r="R23" s="719">
        <f t="shared" si="3"/>
        <v>0</v>
      </c>
      <c r="S23" s="712"/>
      <c r="T23" s="709"/>
      <c r="U23" s="709"/>
      <c r="V23" s="716"/>
      <c r="W23" s="718">
        <f t="shared" si="4"/>
        <v>0</v>
      </c>
      <c r="X23" s="708"/>
      <c r="Y23" s="709"/>
      <c r="Z23" s="709"/>
      <c r="AA23" s="716"/>
      <c r="AB23" s="720">
        <f t="shared" si="5"/>
        <v>0</v>
      </c>
      <c r="AC23" s="721"/>
      <c r="AD23" s="722"/>
      <c r="AE23" s="703">
        <f t="shared" si="6"/>
        <v>0</v>
      </c>
      <c r="AF23" s="722"/>
      <c r="AG23" s="723"/>
      <c r="AH23" s="706">
        <f t="shared" si="7"/>
        <v>0</v>
      </c>
    </row>
    <row r="24" spans="1:34" s="687" customFormat="1" ht="22.5" x14ac:dyDescent="0.25">
      <c r="A24" s="714" t="s">
        <v>119</v>
      </c>
      <c r="B24" s="715" t="s">
        <v>1139</v>
      </c>
      <c r="C24" s="708"/>
      <c r="D24" s="709"/>
      <c r="E24" s="709"/>
      <c r="F24" s="709"/>
      <c r="G24" s="709"/>
      <c r="H24" s="709"/>
      <c r="I24" s="709">
        <f t="shared" si="0"/>
        <v>0</v>
      </c>
      <c r="J24" s="710">
        <f t="shared" si="1"/>
        <v>0</v>
      </c>
      <c r="K24" s="708"/>
      <c r="L24" s="709"/>
      <c r="M24" s="709"/>
      <c r="N24" s="709"/>
      <c r="O24" s="709"/>
      <c r="P24" s="709"/>
      <c r="Q24" s="709">
        <f t="shared" si="2"/>
        <v>0</v>
      </c>
      <c r="R24" s="711">
        <f t="shared" si="3"/>
        <v>0</v>
      </c>
      <c r="S24" s="712"/>
      <c r="T24" s="709"/>
      <c r="U24" s="709"/>
      <c r="V24" s="709"/>
      <c r="W24" s="710">
        <f t="shared" si="4"/>
        <v>0</v>
      </c>
      <c r="X24" s="708"/>
      <c r="Y24" s="709"/>
      <c r="Z24" s="709"/>
      <c r="AA24" s="709"/>
      <c r="AB24" s="711">
        <f t="shared" si="5"/>
        <v>0</v>
      </c>
      <c r="AC24" s="708"/>
      <c r="AD24" s="709"/>
      <c r="AE24" s="703">
        <f t="shared" si="6"/>
        <v>0</v>
      </c>
      <c r="AF24" s="709"/>
      <c r="AG24" s="713"/>
      <c r="AH24" s="706">
        <f t="shared" si="7"/>
        <v>0</v>
      </c>
    </row>
    <row r="25" spans="1:34" s="687" customFormat="1" ht="11.25" x14ac:dyDescent="0.25">
      <c r="A25" s="714" t="s">
        <v>125</v>
      </c>
      <c r="B25" s="715" t="s">
        <v>237</v>
      </c>
      <c r="C25" s="708"/>
      <c r="D25" s="709"/>
      <c r="E25" s="709"/>
      <c r="F25" s="709"/>
      <c r="G25" s="709"/>
      <c r="H25" s="716"/>
      <c r="I25" s="717">
        <f t="shared" si="0"/>
        <v>0</v>
      </c>
      <c r="J25" s="718">
        <f t="shared" si="1"/>
        <v>0</v>
      </c>
      <c r="K25" s="708"/>
      <c r="L25" s="709"/>
      <c r="M25" s="716"/>
      <c r="N25" s="716"/>
      <c r="O25" s="716"/>
      <c r="P25" s="716"/>
      <c r="Q25" s="702">
        <f t="shared" si="2"/>
        <v>0</v>
      </c>
      <c r="R25" s="719">
        <f t="shared" si="3"/>
        <v>0</v>
      </c>
      <c r="S25" s="712"/>
      <c r="T25" s="709"/>
      <c r="U25" s="709"/>
      <c r="V25" s="716"/>
      <c r="W25" s="718">
        <f t="shared" si="4"/>
        <v>0</v>
      </c>
      <c r="X25" s="708"/>
      <c r="Y25" s="709"/>
      <c r="Z25" s="709"/>
      <c r="AA25" s="716"/>
      <c r="AB25" s="720">
        <f t="shared" si="5"/>
        <v>0</v>
      </c>
      <c r="AC25" s="721"/>
      <c r="AD25" s="722"/>
      <c r="AE25" s="703">
        <f t="shared" si="6"/>
        <v>0</v>
      </c>
      <c r="AF25" s="722"/>
      <c r="AG25" s="723"/>
      <c r="AH25" s="706">
        <f t="shared" si="7"/>
        <v>0</v>
      </c>
    </row>
    <row r="26" spans="1:34" s="687" customFormat="1" ht="22.5" x14ac:dyDescent="0.25">
      <c r="A26" s="714" t="s">
        <v>126</v>
      </c>
      <c r="B26" s="707" t="s">
        <v>1133</v>
      </c>
      <c r="C26" s="708"/>
      <c r="D26" s="709"/>
      <c r="E26" s="709"/>
      <c r="F26" s="709"/>
      <c r="G26" s="709"/>
      <c r="H26" s="716"/>
      <c r="I26" s="717">
        <f t="shared" si="0"/>
        <v>0</v>
      </c>
      <c r="J26" s="718">
        <f t="shared" si="1"/>
        <v>0</v>
      </c>
      <c r="K26" s="708"/>
      <c r="L26" s="709"/>
      <c r="M26" s="716"/>
      <c r="N26" s="716"/>
      <c r="O26" s="716"/>
      <c r="P26" s="716"/>
      <c r="Q26" s="702">
        <f t="shared" si="2"/>
        <v>0</v>
      </c>
      <c r="R26" s="719">
        <f t="shared" si="3"/>
        <v>0</v>
      </c>
      <c r="S26" s="712"/>
      <c r="T26" s="709"/>
      <c r="U26" s="709"/>
      <c r="V26" s="716"/>
      <c r="W26" s="718">
        <f t="shared" si="4"/>
        <v>0</v>
      </c>
      <c r="X26" s="708"/>
      <c r="Y26" s="709"/>
      <c r="Z26" s="709"/>
      <c r="AA26" s="716"/>
      <c r="AB26" s="720">
        <f t="shared" si="5"/>
        <v>0</v>
      </c>
      <c r="AC26" s="721"/>
      <c r="AD26" s="722"/>
      <c r="AE26" s="703">
        <f t="shared" si="6"/>
        <v>0</v>
      </c>
      <c r="AF26" s="722"/>
      <c r="AG26" s="723"/>
      <c r="AH26" s="706">
        <f t="shared" si="7"/>
        <v>0</v>
      </c>
    </row>
    <row r="27" spans="1:34" s="687" customFormat="1" ht="23.25" thickBot="1" x14ac:dyDescent="0.3">
      <c r="A27" s="724">
        <v>26</v>
      </c>
      <c r="B27" s="725" t="s">
        <v>238</v>
      </c>
      <c r="C27" s="708"/>
      <c r="D27" s="709"/>
      <c r="E27" s="709"/>
      <c r="F27" s="709"/>
      <c r="G27" s="709"/>
      <c r="H27" s="716"/>
      <c r="I27" s="717">
        <f t="shared" si="0"/>
        <v>0</v>
      </c>
      <c r="J27" s="718">
        <f t="shared" si="1"/>
        <v>0</v>
      </c>
      <c r="K27" s="708"/>
      <c r="L27" s="709"/>
      <c r="M27" s="716"/>
      <c r="N27" s="716"/>
      <c r="O27" s="716"/>
      <c r="P27" s="716"/>
      <c r="Q27" s="702">
        <f t="shared" si="2"/>
        <v>0</v>
      </c>
      <c r="R27" s="719">
        <f t="shared" si="3"/>
        <v>0</v>
      </c>
      <c r="S27" s="712"/>
      <c r="T27" s="709"/>
      <c r="U27" s="709"/>
      <c r="V27" s="716"/>
      <c r="W27" s="718">
        <f t="shared" si="4"/>
        <v>0</v>
      </c>
      <c r="X27" s="708"/>
      <c r="Y27" s="709"/>
      <c r="Z27" s="709"/>
      <c r="AA27" s="716"/>
      <c r="AB27" s="720">
        <f t="shared" si="5"/>
        <v>0</v>
      </c>
      <c r="AC27" s="721"/>
      <c r="AD27" s="722"/>
      <c r="AE27" s="703">
        <f t="shared" si="6"/>
        <v>0</v>
      </c>
      <c r="AF27" s="722"/>
      <c r="AG27" s="723"/>
      <c r="AH27" s="706">
        <f t="shared" si="7"/>
        <v>0</v>
      </c>
    </row>
    <row r="28" spans="1:34" ht="21.75" thickBot="1" x14ac:dyDescent="0.3">
      <c r="A28" s="726"/>
      <c r="B28" s="727" t="s">
        <v>128</v>
      </c>
      <c r="C28" s="728">
        <f t="shared" ref="C28:AH28" si="8">SUM(C20:C27)</f>
        <v>0</v>
      </c>
      <c r="D28" s="729">
        <f t="shared" si="8"/>
        <v>0</v>
      </c>
      <c r="E28" s="729">
        <f t="shared" si="8"/>
        <v>0</v>
      </c>
      <c r="F28" s="729">
        <f t="shared" si="8"/>
        <v>0</v>
      </c>
      <c r="G28" s="729">
        <f t="shared" si="8"/>
        <v>0</v>
      </c>
      <c r="H28" s="729">
        <f t="shared" si="8"/>
        <v>0</v>
      </c>
      <c r="I28" s="730">
        <f t="shared" si="8"/>
        <v>0</v>
      </c>
      <c r="J28" s="731">
        <f t="shared" si="8"/>
        <v>0</v>
      </c>
      <c r="K28" s="728">
        <f t="shared" si="8"/>
        <v>0</v>
      </c>
      <c r="L28" s="729">
        <f t="shared" si="8"/>
        <v>0</v>
      </c>
      <c r="M28" s="729">
        <f t="shared" si="8"/>
        <v>0</v>
      </c>
      <c r="N28" s="729">
        <f t="shared" si="8"/>
        <v>0</v>
      </c>
      <c r="O28" s="729">
        <f t="shared" si="8"/>
        <v>0</v>
      </c>
      <c r="P28" s="729">
        <f t="shared" si="8"/>
        <v>0</v>
      </c>
      <c r="Q28" s="730">
        <f t="shared" si="8"/>
        <v>0</v>
      </c>
      <c r="R28" s="732">
        <f t="shared" si="8"/>
        <v>0</v>
      </c>
      <c r="S28" s="733">
        <f t="shared" si="8"/>
        <v>0</v>
      </c>
      <c r="T28" s="730">
        <f t="shared" si="8"/>
        <v>0</v>
      </c>
      <c r="U28" s="730">
        <f t="shared" si="8"/>
        <v>0</v>
      </c>
      <c r="V28" s="730">
        <f t="shared" si="8"/>
        <v>0</v>
      </c>
      <c r="W28" s="731">
        <f t="shared" si="8"/>
        <v>0</v>
      </c>
      <c r="X28" s="734">
        <f t="shared" si="8"/>
        <v>0</v>
      </c>
      <c r="Y28" s="730">
        <f t="shared" si="8"/>
        <v>0</v>
      </c>
      <c r="Z28" s="730">
        <f t="shared" si="8"/>
        <v>0</v>
      </c>
      <c r="AA28" s="730">
        <f t="shared" si="8"/>
        <v>0</v>
      </c>
      <c r="AB28" s="732">
        <f t="shared" si="8"/>
        <v>0</v>
      </c>
      <c r="AC28" s="734">
        <f t="shared" si="8"/>
        <v>0</v>
      </c>
      <c r="AD28" s="730">
        <f t="shared" si="8"/>
        <v>0</v>
      </c>
      <c r="AE28" s="730">
        <f t="shared" si="8"/>
        <v>0</v>
      </c>
      <c r="AF28" s="730">
        <f t="shared" si="8"/>
        <v>0</v>
      </c>
      <c r="AG28" s="735">
        <f t="shared" si="8"/>
        <v>0</v>
      </c>
      <c r="AH28" s="735">
        <f t="shared" si="8"/>
        <v>0</v>
      </c>
    </row>
  </sheetData>
  <mergeCells count="59">
    <mergeCell ref="C8:H8"/>
    <mergeCell ref="A9:B9"/>
    <mergeCell ref="A10:B10"/>
    <mergeCell ref="A12:B12"/>
    <mergeCell ref="C9:H9"/>
    <mergeCell ref="C10:H10"/>
    <mergeCell ref="C11:H11"/>
    <mergeCell ref="C12:H12"/>
    <mergeCell ref="A2:B2"/>
    <mergeCell ref="A3:B3"/>
    <mergeCell ref="A6:B6"/>
    <mergeCell ref="A7:B7"/>
    <mergeCell ref="A8:B8"/>
    <mergeCell ref="U17:U18"/>
    <mergeCell ref="V17:V18"/>
    <mergeCell ref="W17:W18"/>
    <mergeCell ref="K17:K18"/>
    <mergeCell ref="L17:L18"/>
    <mergeCell ref="R17:R18"/>
    <mergeCell ref="S17:S18"/>
    <mergeCell ref="T17:T18"/>
    <mergeCell ref="M17:M18"/>
    <mergeCell ref="N17:N18"/>
    <mergeCell ref="O17:O18"/>
    <mergeCell ref="P17:P18"/>
    <mergeCell ref="Q17:Q18"/>
    <mergeCell ref="AG16:AG18"/>
    <mergeCell ref="AH16:AH18"/>
    <mergeCell ref="Y17:Y18"/>
    <mergeCell ref="Z17:Z18"/>
    <mergeCell ref="AA17:AA18"/>
    <mergeCell ref="AB17:AB18"/>
    <mergeCell ref="AC17:AC18"/>
    <mergeCell ref="AD17:AD18"/>
    <mergeCell ref="AE17:AE18"/>
    <mergeCell ref="AC16:AE16"/>
    <mergeCell ref="AF16:AF18"/>
    <mergeCell ref="C2:H2"/>
    <mergeCell ref="C3:H3"/>
    <mergeCell ref="C5:H5"/>
    <mergeCell ref="C6:H6"/>
    <mergeCell ref="C7:H7"/>
    <mergeCell ref="C4:H4"/>
    <mergeCell ref="A14:AB14"/>
    <mergeCell ref="A16:A18"/>
    <mergeCell ref="B16:B18"/>
    <mergeCell ref="C16:J16"/>
    <mergeCell ref="K16:R16"/>
    <mergeCell ref="S16:W16"/>
    <mergeCell ref="X16:AB16"/>
    <mergeCell ref="J17:J18"/>
    <mergeCell ref="C17:C18"/>
    <mergeCell ref="D17:D18"/>
    <mergeCell ref="E17:E18"/>
    <mergeCell ref="F17:F18"/>
    <mergeCell ref="G17:G18"/>
    <mergeCell ref="H17:H18"/>
    <mergeCell ref="I17:I18"/>
    <mergeCell ref="X17:X18"/>
  </mergeCells>
  <dataValidations count="1">
    <dataValidation type="date" operator="greaterThan" allowBlank="1" showInputMessage="1" showErrorMessage="1" sqref="C4:H5" xr:uid="{00000000-0002-0000-1300-000000000000}">
      <formula1>32874</formula1>
    </dataValidation>
  </dataValidations>
  <pageMargins left="0.70866141732283472" right="0.70866141732283472" top="0.74803149606299213" bottom="0.74803149606299213" header="0.31496062992125984" footer="0.31496062992125984"/>
  <pageSetup paperSize="9" scale="3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tabColor rgb="FFFF0000"/>
    <pageSetUpPr fitToPage="1"/>
  </sheetPr>
  <dimension ref="A1:F28"/>
  <sheetViews>
    <sheetView showGridLines="0" showZeros="0" zoomScaleNormal="100" workbookViewId="0">
      <selection activeCell="A13" sqref="A13:F13"/>
    </sheetView>
  </sheetViews>
  <sheetFormatPr defaultRowHeight="15" x14ac:dyDescent="0.25"/>
  <cols>
    <col min="1" max="1" width="6.140625" style="171" customWidth="1"/>
    <col min="2" max="2" width="15.85546875" style="171" customWidth="1"/>
    <col min="3" max="3" width="16.85546875" style="171" customWidth="1"/>
    <col min="4" max="4" width="14.7109375" style="171" customWidth="1"/>
    <col min="5" max="5" width="16.85546875" style="171" customWidth="1"/>
    <col min="6" max="6" width="18.28515625" style="171" customWidth="1"/>
    <col min="7" max="16384" width="9.140625" style="171"/>
  </cols>
  <sheetData>
    <row r="1" spans="1:6" x14ac:dyDescent="0.25">
      <c r="A1" s="263"/>
      <c r="B1" s="263"/>
      <c r="C1" s="263"/>
      <c r="D1" s="263"/>
      <c r="E1" s="263"/>
      <c r="F1" s="264" t="s">
        <v>722</v>
      </c>
    </row>
    <row r="2" spans="1:6" x14ac:dyDescent="0.25">
      <c r="A2" s="1027" t="s">
        <v>1</v>
      </c>
      <c r="B2" s="1027"/>
      <c r="C2" s="749" t="s">
        <v>2</v>
      </c>
      <c r="D2" s="749"/>
      <c r="E2" s="749"/>
      <c r="F2" s="196"/>
    </row>
    <row r="3" spans="1:6" x14ac:dyDescent="0.25">
      <c r="A3" s="1027" t="s">
        <v>3</v>
      </c>
      <c r="B3" s="1027"/>
      <c r="C3" s="749" t="s">
        <v>2</v>
      </c>
      <c r="D3" s="749"/>
      <c r="E3" s="749"/>
      <c r="F3" s="196"/>
    </row>
    <row r="4" spans="1:6" x14ac:dyDescent="0.25">
      <c r="A4" s="1027" t="s">
        <v>129</v>
      </c>
      <c r="B4" s="1027"/>
      <c r="C4" s="749" t="s">
        <v>2</v>
      </c>
      <c r="D4" s="749"/>
      <c r="E4" s="749"/>
      <c r="F4" s="196"/>
    </row>
    <row r="5" spans="1:6" x14ac:dyDescent="0.25">
      <c r="A5" s="1027" t="s">
        <v>6</v>
      </c>
      <c r="B5" s="1027"/>
      <c r="C5" s="749" t="s">
        <v>2</v>
      </c>
      <c r="D5" s="749"/>
      <c r="E5" s="749"/>
      <c r="F5" s="196"/>
    </row>
    <row r="6" spans="1:6" x14ac:dyDescent="0.25">
      <c r="A6" s="1027" t="s">
        <v>7</v>
      </c>
      <c r="B6" s="1027"/>
      <c r="C6" s="749" t="s">
        <v>2</v>
      </c>
      <c r="D6" s="749"/>
      <c r="E6" s="749"/>
      <c r="F6" s="196"/>
    </row>
    <row r="7" spans="1:6" x14ac:dyDescent="0.25">
      <c r="A7" s="1027" t="s">
        <v>8</v>
      </c>
      <c r="B7" s="1027"/>
      <c r="C7" s="749" t="s">
        <v>2</v>
      </c>
      <c r="D7" s="749"/>
      <c r="E7" s="749"/>
      <c r="F7" s="196"/>
    </row>
    <row r="8" spans="1:6" x14ac:dyDescent="0.25">
      <c r="A8" s="1027" t="s">
        <v>239</v>
      </c>
      <c r="B8" s="1027"/>
      <c r="C8" s="749" t="s">
        <v>2</v>
      </c>
      <c r="D8" s="749"/>
      <c r="E8" s="749"/>
      <c r="F8" s="196"/>
    </row>
    <row r="9" spans="1:6" x14ac:dyDescent="0.25">
      <c r="A9" s="1027" t="s">
        <v>9</v>
      </c>
      <c r="B9" s="1027"/>
      <c r="C9" s="749" t="s">
        <v>2</v>
      </c>
      <c r="D9" s="749"/>
      <c r="E9" s="749"/>
      <c r="F9" s="196"/>
    </row>
    <row r="10" spans="1:6" x14ac:dyDescent="0.25">
      <c r="A10" s="175" t="s">
        <v>10</v>
      </c>
      <c r="B10" s="175"/>
      <c r="C10" s="749" t="s">
        <v>2</v>
      </c>
      <c r="D10" s="749"/>
      <c r="E10" s="749"/>
      <c r="F10" s="196"/>
    </row>
    <row r="11" spans="1:6" x14ac:dyDescent="0.25">
      <c r="A11" s="1027" t="s">
        <v>11</v>
      </c>
      <c r="B11" s="1027"/>
      <c r="C11" s="749" t="s">
        <v>2</v>
      </c>
      <c r="D11" s="749"/>
      <c r="E11" s="749"/>
      <c r="F11" s="196"/>
    </row>
    <row r="12" spans="1:6" x14ac:dyDescent="0.25">
      <c r="A12" s="265"/>
      <c r="B12" s="265"/>
      <c r="C12" s="265"/>
      <c r="D12" s="265"/>
      <c r="E12" s="265"/>
      <c r="F12" s="266"/>
    </row>
    <row r="13" spans="1:6" ht="27.75" customHeight="1" x14ac:dyDescent="0.25">
      <c r="A13" s="809" t="s">
        <v>706</v>
      </c>
      <c r="B13" s="809"/>
      <c r="C13" s="809"/>
      <c r="D13" s="809"/>
      <c r="E13" s="809"/>
      <c r="F13" s="809"/>
    </row>
    <row r="14" spans="1:6" ht="15.75" thickBot="1" x14ac:dyDescent="0.3">
      <c r="A14" s="201"/>
      <c r="B14" s="201"/>
      <c r="C14" s="201"/>
      <c r="D14" s="201"/>
      <c r="E14" s="201"/>
      <c r="F14" s="201"/>
    </row>
    <row r="15" spans="1:6" x14ac:dyDescent="0.25">
      <c r="A15" s="842" t="s">
        <v>1175</v>
      </c>
      <c r="B15" s="1022" t="s">
        <v>218</v>
      </c>
      <c r="C15" s="1024" t="s">
        <v>219</v>
      </c>
      <c r="D15" s="1025"/>
      <c r="E15" s="1025"/>
      <c r="F15" s="1026"/>
    </row>
    <row r="16" spans="1:6" ht="30" customHeight="1" x14ac:dyDescent="0.25">
      <c r="A16" s="843"/>
      <c r="B16" s="1023"/>
      <c r="C16" s="62" t="s">
        <v>703</v>
      </c>
      <c r="D16" s="62" t="s">
        <v>702</v>
      </c>
      <c r="E16" s="62" t="s">
        <v>704</v>
      </c>
      <c r="F16" s="63" t="s">
        <v>62</v>
      </c>
    </row>
    <row r="17" spans="1:6" ht="15.75" thickBot="1" x14ac:dyDescent="0.3">
      <c r="A17" s="267">
        <v>1</v>
      </c>
      <c r="B17" s="268">
        <v>2</v>
      </c>
      <c r="C17" s="269">
        <v>3</v>
      </c>
      <c r="D17" s="269">
        <v>4</v>
      </c>
      <c r="E17" s="269">
        <v>5</v>
      </c>
      <c r="F17" s="270" t="s">
        <v>705</v>
      </c>
    </row>
    <row r="18" spans="1:6" x14ac:dyDescent="0.25">
      <c r="A18" s="271">
        <v>1</v>
      </c>
      <c r="B18" s="272" t="s">
        <v>220</v>
      </c>
      <c r="C18" s="273"/>
      <c r="D18" s="273"/>
      <c r="E18" s="273"/>
      <c r="F18" s="274">
        <f>C18+D18+E18</f>
        <v>0</v>
      </c>
    </row>
    <row r="19" spans="1:6" x14ac:dyDescent="0.25">
      <c r="A19" s="275">
        <v>2</v>
      </c>
      <c r="B19" s="276" t="s">
        <v>221</v>
      </c>
      <c r="C19" s="277"/>
      <c r="D19" s="277"/>
      <c r="E19" s="277"/>
      <c r="F19" s="274">
        <f t="shared" ref="F19:F27" si="0">C19+D19+E19</f>
        <v>0</v>
      </c>
    </row>
    <row r="20" spans="1:6" x14ac:dyDescent="0.25">
      <c r="A20" s="275">
        <v>3</v>
      </c>
      <c r="B20" s="276" t="s">
        <v>222</v>
      </c>
      <c r="C20" s="277"/>
      <c r="D20" s="277"/>
      <c r="E20" s="277"/>
      <c r="F20" s="274">
        <f t="shared" si="0"/>
        <v>0</v>
      </c>
    </row>
    <row r="21" spans="1:6" x14ac:dyDescent="0.25">
      <c r="A21" s="275">
        <v>4</v>
      </c>
      <c r="B21" s="276" t="s">
        <v>223</v>
      </c>
      <c r="C21" s="277"/>
      <c r="D21" s="277"/>
      <c r="E21" s="277"/>
      <c r="F21" s="274">
        <f t="shared" si="0"/>
        <v>0</v>
      </c>
    </row>
    <row r="22" spans="1:6" x14ac:dyDescent="0.25">
      <c r="A22" s="275">
        <v>5</v>
      </c>
      <c r="B22" s="276" t="s">
        <v>224</v>
      </c>
      <c r="C22" s="277"/>
      <c r="D22" s="277"/>
      <c r="E22" s="277"/>
      <c r="F22" s="274">
        <f t="shared" si="0"/>
        <v>0</v>
      </c>
    </row>
    <row r="23" spans="1:6" x14ac:dyDescent="0.25">
      <c r="A23" s="275">
        <v>6</v>
      </c>
      <c r="B23" s="276" t="s">
        <v>225</v>
      </c>
      <c r="C23" s="277"/>
      <c r="D23" s="277"/>
      <c r="E23" s="277"/>
      <c r="F23" s="274">
        <f t="shared" si="0"/>
        <v>0</v>
      </c>
    </row>
    <row r="24" spans="1:6" x14ac:dyDescent="0.25">
      <c r="A24" s="275">
        <v>7</v>
      </c>
      <c r="B24" s="276" t="s">
        <v>226</v>
      </c>
      <c r="C24" s="277"/>
      <c r="D24" s="277"/>
      <c r="E24" s="277"/>
      <c r="F24" s="274">
        <f t="shared" si="0"/>
        <v>0</v>
      </c>
    </row>
    <row r="25" spans="1:6" x14ac:dyDescent="0.25">
      <c r="A25" s="275">
        <v>8</v>
      </c>
      <c r="B25" s="276" t="s">
        <v>227</v>
      </c>
      <c r="C25" s="277"/>
      <c r="D25" s="277"/>
      <c r="E25" s="277"/>
      <c r="F25" s="274">
        <f t="shared" si="0"/>
        <v>0</v>
      </c>
    </row>
    <row r="26" spans="1:6" x14ac:dyDescent="0.25">
      <c r="A26" s="275">
        <v>9</v>
      </c>
      <c r="B26" s="276" t="s">
        <v>158</v>
      </c>
      <c r="C26" s="277"/>
      <c r="D26" s="277"/>
      <c r="E26" s="277"/>
      <c r="F26" s="274">
        <f t="shared" si="0"/>
        <v>0</v>
      </c>
    </row>
    <row r="27" spans="1:6" x14ac:dyDescent="0.25">
      <c r="A27" s="275">
        <v>10</v>
      </c>
      <c r="B27" s="276" t="s">
        <v>228</v>
      </c>
      <c r="C27" s="277"/>
      <c r="D27" s="277"/>
      <c r="E27" s="277"/>
      <c r="F27" s="274">
        <f t="shared" si="0"/>
        <v>0</v>
      </c>
    </row>
    <row r="28" spans="1:6" ht="15.75" thickBot="1" x14ac:dyDescent="0.3">
      <c r="A28" s="1020" t="s">
        <v>54</v>
      </c>
      <c r="B28" s="1021"/>
      <c r="C28" s="64">
        <f>SUM(C18:C27)</f>
        <v>0</v>
      </c>
      <c r="D28" s="64">
        <f>SUM(D18:D27)</f>
        <v>0</v>
      </c>
      <c r="E28" s="64">
        <f>SUM(E18:E27)</f>
        <v>0</v>
      </c>
      <c r="F28" s="278">
        <f>SUM(F18:F27)</f>
        <v>0</v>
      </c>
    </row>
  </sheetData>
  <mergeCells count="24">
    <mergeCell ref="C8:E8"/>
    <mergeCell ref="C9:E9"/>
    <mergeCell ref="C10:E10"/>
    <mergeCell ref="C11:E11"/>
    <mergeCell ref="A7:B7"/>
    <mergeCell ref="A8:B8"/>
    <mergeCell ref="A9:B9"/>
    <mergeCell ref="A11:B11"/>
    <mergeCell ref="C7:E7"/>
    <mergeCell ref="A2:B2"/>
    <mergeCell ref="A3:B3"/>
    <mergeCell ref="A4:B4"/>
    <mergeCell ref="A5:B5"/>
    <mergeCell ref="A6:B6"/>
    <mergeCell ref="A13:F13"/>
    <mergeCell ref="A28:B28"/>
    <mergeCell ref="B15:B16"/>
    <mergeCell ref="A15:A16"/>
    <mergeCell ref="C15:F15"/>
    <mergeCell ref="C2:E2"/>
    <mergeCell ref="C3:E3"/>
    <mergeCell ref="C4:E4"/>
    <mergeCell ref="C5:E5"/>
    <mergeCell ref="C6:E6"/>
  </mergeCells>
  <pageMargins left="0.70866141732283472" right="0.70866141732283472" top="0.74803149606299213" bottom="0.74803149606299213" header="0.31496062992125984" footer="0.31496062992125984"/>
  <pageSetup paperSize="9" scale="8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tabColor rgb="FFFF0000"/>
  </sheetPr>
  <dimension ref="A1:AH400"/>
  <sheetViews>
    <sheetView showZeros="0" topLeftCell="A12" zoomScaleNormal="100" workbookViewId="0">
      <selection activeCell="G19" sqref="G19"/>
    </sheetView>
  </sheetViews>
  <sheetFormatPr defaultColWidth="0" defaultRowHeight="15" zeroHeight="1" x14ac:dyDescent="0.25"/>
  <cols>
    <col min="1" max="1" width="4.7109375" style="118" customWidth="1"/>
    <col min="2" max="2" width="31.140625" style="118" customWidth="1"/>
    <col min="3" max="3" width="15.7109375" style="118" customWidth="1"/>
    <col min="4" max="4" width="17.5703125" style="118" customWidth="1"/>
    <col min="5" max="5" width="15" style="118" bestFit="1" customWidth="1"/>
    <col min="6" max="6" width="18.5703125" style="118" customWidth="1"/>
    <col min="7" max="7" width="17" style="118" customWidth="1"/>
    <col min="8" max="8" width="14.85546875" style="118" customWidth="1"/>
    <col min="9" max="9" width="3.42578125" customWidth="1"/>
    <col min="10" max="32" width="8.7109375" hidden="1" customWidth="1"/>
    <col min="33" max="16384" width="8.85546875" hidden="1"/>
  </cols>
  <sheetData>
    <row r="1" spans="1:34" hidden="1" x14ac:dyDescent="0.25">
      <c r="A1"/>
      <c r="B1"/>
      <c r="C1"/>
      <c r="D1"/>
      <c r="E1" s="101"/>
      <c r="F1" s="102"/>
      <c r="G1" s="102"/>
      <c r="H1" s="102"/>
      <c r="J1" t="s">
        <v>241</v>
      </c>
      <c r="AH1" t="s">
        <v>241</v>
      </c>
    </row>
    <row r="2" spans="1:34" hidden="1" x14ac:dyDescent="0.25">
      <c r="A2"/>
      <c r="B2"/>
      <c r="C2"/>
      <c r="D2"/>
      <c r="E2" s="101"/>
      <c r="F2" s="102"/>
      <c r="G2" s="102"/>
      <c r="H2" s="102"/>
      <c r="J2" t="s">
        <v>241</v>
      </c>
    </row>
    <row r="3" spans="1:34" hidden="1" x14ac:dyDescent="0.25">
      <c r="A3"/>
      <c r="B3"/>
      <c r="C3"/>
      <c r="D3"/>
      <c r="E3" s="101"/>
      <c r="F3" s="102"/>
      <c r="G3" s="102"/>
      <c r="H3" s="102"/>
      <c r="J3" t="s">
        <v>241</v>
      </c>
    </row>
    <row r="4" spans="1:34" hidden="1" x14ac:dyDescent="0.25">
      <c r="A4"/>
      <c r="B4"/>
      <c r="C4"/>
      <c r="D4"/>
      <c r="E4" s="101"/>
      <c r="F4" s="102"/>
      <c r="G4" s="102"/>
      <c r="H4" s="102"/>
      <c r="J4" t="s">
        <v>241</v>
      </c>
    </row>
    <row r="5" spans="1:34" hidden="1" x14ac:dyDescent="0.25">
      <c r="A5"/>
      <c r="B5"/>
      <c r="C5"/>
      <c r="D5"/>
      <c r="E5" s="101"/>
      <c r="F5" s="102"/>
      <c r="G5" s="102"/>
      <c r="H5" s="102"/>
      <c r="J5" t="s">
        <v>241</v>
      </c>
    </row>
    <row r="6" spans="1:34" hidden="1" x14ac:dyDescent="0.25">
      <c r="A6"/>
      <c r="B6"/>
      <c r="C6"/>
      <c r="D6"/>
      <c r="E6" s="101"/>
      <c r="F6" s="102"/>
      <c r="G6" s="102"/>
      <c r="H6" s="102"/>
      <c r="J6" t="s">
        <v>241</v>
      </c>
    </row>
    <row r="7" spans="1:34" hidden="1" x14ac:dyDescent="0.25">
      <c r="A7"/>
      <c r="B7"/>
      <c r="C7"/>
      <c r="D7"/>
      <c r="E7" s="101"/>
      <c r="F7" s="102"/>
      <c r="G7" s="102"/>
      <c r="H7" s="102"/>
      <c r="J7" t="s">
        <v>241</v>
      </c>
    </row>
    <row r="8" spans="1:34" hidden="1" x14ac:dyDescent="0.25">
      <c r="A8"/>
      <c r="B8"/>
      <c r="C8"/>
      <c r="D8"/>
      <c r="E8" s="101"/>
      <c r="F8" s="102"/>
      <c r="G8" s="102"/>
      <c r="H8" s="102"/>
      <c r="J8" t="s">
        <v>241</v>
      </c>
    </row>
    <row r="9" spans="1:34" hidden="1" x14ac:dyDescent="0.25">
      <c r="A9"/>
      <c r="B9"/>
      <c r="C9"/>
      <c r="D9"/>
      <c r="E9" s="101"/>
      <c r="F9" s="102"/>
      <c r="G9" s="102"/>
      <c r="H9" s="102"/>
      <c r="J9" t="s">
        <v>241</v>
      </c>
    </row>
    <row r="10" spans="1:34" hidden="1" x14ac:dyDescent="0.25">
      <c r="A10"/>
      <c r="B10"/>
      <c r="C10"/>
      <c r="D10"/>
      <c r="E10" s="101"/>
      <c r="F10" s="102"/>
      <c r="G10" s="102"/>
      <c r="H10" s="102"/>
      <c r="J10" t="s">
        <v>241</v>
      </c>
    </row>
    <row r="11" spans="1:34" hidden="1" x14ac:dyDescent="0.25">
      <c r="A11"/>
      <c r="B11"/>
      <c r="C11"/>
      <c r="D11"/>
      <c r="E11" s="101"/>
      <c r="F11" s="102"/>
      <c r="G11" s="102"/>
      <c r="H11" s="102"/>
      <c r="J11" t="s">
        <v>241</v>
      </c>
    </row>
    <row r="12" spans="1:34" x14ac:dyDescent="0.25">
      <c r="A12" s="103"/>
      <c r="B12" s="103"/>
      <c r="C12" s="103"/>
      <c r="D12" s="103"/>
      <c r="E12" s="103"/>
      <c r="F12" s="103"/>
      <c r="G12" s="103"/>
      <c r="H12" s="104" t="s">
        <v>948</v>
      </c>
      <c r="I12" s="100"/>
      <c r="J12" t="s">
        <v>241</v>
      </c>
      <c r="K12" s="100"/>
      <c r="L12" s="100"/>
      <c r="AH12" t="s">
        <v>241</v>
      </c>
    </row>
    <row r="13" spans="1:34" x14ac:dyDescent="0.25">
      <c r="A13" s="1028" t="s">
        <v>1</v>
      </c>
      <c r="B13" s="1028"/>
      <c r="C13" s="1029" t="str">
        <f>IF(TEXT('[2]ЗПО-РС'!C13,"")="","",TEXT('[2]ЗПО-РС'!C13,""))</f>
        <v/>
      </c>
      <c r="D13" s="1029"/>
      <c r="E13" s="1029"/>
      <c r="F13" s="105"/>
      <c r="G13" s="105"/>
      <c r="H13" s="105"/>
      <c r="I13" s="105"/>
      <c r="J13" t="s">
        <v>241</v>
      </c>
      <c r="K13" s="94"/>
      <c r="L13" s="94"/>
      <c r="AH13" t="s">
        <v>241</v>
      </c>
    </row>
    <row r="14" spans="1:34" x14ac:dyDescent="0.25">
      <c r="A14" s="1028" t="s">
        <v>3</v>
      </c>
      <c r="B14" s="1028"/>
      <c r="C14" s="1029" t="str">
        <f>IF(TEXT('[2]ЗПО-РС'!C14,"")="","",TEXT('[2]ЗПО-РС'!C14,""))</f>
        <v/>
      </c>
      <c r="D14" s="1029"/>
      <c r="E14" s="1029"/>
      <c r="F14" s="105"/>
      <c r="G14" s="105"/>
      <c r="H14" s="105"/>
      <c r="I14" s="105"/>
      <c r="J14" t="s">
        <v>241</v>
      </c>
      <c r="K14" s="94"/>
      <c r="L14" s="94"/>
      <c r="AH14" t="s">
        <v>241</v>
      </c>
    </row>
    <row r="15" spans="1:34" x14ac:dyDescent="0.25">
      <c r="A15" s="1028" t="s">
        <v>4</v>
      </c>
      <c r="B15" s="1028"/>
      <c r="C15" s="1030" t="str">
        <f>IF('[2]ЗПО-РС'!C15="","",'[2]ЗПО-РС'!C15)</f>
        <v/>
      </c>
      <c r="D15" s="1030"/>
      <c r="E15" s="1030"/>
      <c r="F15" s="106"/>
      <c r="G15" s="106"/>
      <c r="H15" s="106"/>
      <c r="I15" s="106"/>
      <c r="J15" t="s">
        <v>241</v>
      </c>
      <c r="K15" s="94"/>
      <c r="L15" s="94"/>
      <c r="AH15" t="s">
        <v>241</v>
      </c>
    </row>
    <row r="16" spans="1:34" x14ac:dyDescent="0.25">
      <c r="A16" s="95" t="s">
        <v>5</v>
      </c>
      <c r="B16" s="95"/>
      <c r="C16" s="1030" t="str">
        <f>IF('[2]ЗПО-РС'!C16="","",'[2]ЗПО-РС'!C16)</f>
        <v/>
      </c>
      <c r="D16" s="1030"/>
      <c r="E16" s="1030"/>
      <c r="F16" s="107"/>
      <c r="G16" s="107"/>
      <c r="H16" s="107"/>
      <c r="I16" s="107"/>
      <c r="J16" t="s">
        <v>241</v>
      </c>
      <c r="K16" s="94"/>
      <c r="L16" s="94"/>
      <c r="AH16" t="s">
        <v>241</v>
      </c>
    </row>
    <row r="17" spans="1:34" x14ac:dyDescent="0.25">
      <c r="A17" s="1028" t="s">
        <v>6</v>
      </c>
      <c r="B17" s="1028"/>
      <c r="C17" s="1029" t="str">
        <f>IF('[2]ЗПО-РС'!C17="","",'[2]ЗПО-РС'!C17)</f>
        <v/>
      </c>
      <c r="D17" s="1029"/>
      <c r="E17" s="1029"/>
      <c r="F17" s="108"/>
      <c r="G17" s="108"/>
      <c r="H17" s="108"/>
      <c r="I17" s="108"/>
      <c r="J17" t="s">
        <v>241</v>
      </c>
      <c r="K17" s="94"/>
      <c r="L17" s="94"/>
      <c r="AH17" t="s">
        <v>241</v>
      </c>
    </row>
    <row r="18" spans="1:34" x14ac:dyDescent="0.25">
      <c r="A18" s="1028" t="s">
        <v>7</v>
      </c>
      <c r="B18" s="1028"/>
      <c r="C18" s="1029" t="str">
        <f>IF(TEXT('[2]ЗПО-РС'!C18,"")="","",TEXT('[2]ЗПО-РС'!C18,""))</f>
        <v/>
      </c>
      <c r="D18" s="1029"/>
      <c r="E18" s="1029"/>
      <c r="F18" s="105"/>
      <c r="G18" s="105"/>
      <c r="H18" s="105"/>
      <c r="I18" s="105"/>
      <c r="J18" t="s">
        <v>241</v>
      </c>
      <c r="K18" s="94"/>
      <c r="L18" s="94"/>
      <c r="AH18" t="s">
        <v>241</v>
      </c>
    </row>
    <row r="19" spans="1:34" x14ac:dyDescent="0.25">
      <c r="A19" s="1028" t="s">
        <v>8</v>
      </c>
      <c r="B19" s="1028"/>
      <c r="C19" s="1029" t="str">
        <f>IF(TEXT('[2]ЗПО-РС'!C19,"")="","",TEXT('[2]ЗПО-РС'!C19,""))</f>
        <v/>
      </c>
      <c r="D19" s="1029"/>
      <c r="E19" s="1029"/>
      <c r="F19" s="105"/>
      <c r="G19" s="105"/>
      <c r="H19" s="105"/>
      <c r="I19" s="105"/>
      <c r="J19" t="s">
        <v>241</v>
      </c>
      <c r="K19" s="94"/>
      <c r="L19" s="94"/>
      <c r="AH19" t="s">
        <v>241</v>
      </c>
    </row>
    <row r="20" spans="1:34" x14ac:dyDescent="0.25">
      <c r="A20" s="1028" t="s">
        <v>239</v>
      </c>
      <c r="B20" s="1028"/>
      <c r="C20" s="1029" t="str">
        <f>IF(TEXT('[2]ЗПО-РС'!C20,"")="","",TEXT('[2]ЗПО-РС'!C20,""))</f>
        <v/>
      </c>
      <c r="D20" s="1029"/>
      <c r="E20" s="1029"/>
      <c r="F20" s="105"/>
      <c r="G20" s="105"/>
      <c r="H20" s="105"/>
      <c r="I20" s="105"/>
      <c r="J20" t="s">
        <v>241</v>
      </c>
      <c r="K20" s="94"/>
      <c r="L20" s="94"/>
      <c r="AH20" t="s">
        <v>241</v>
      </c>
    </row>
    <row r="21" spans="1:34" x14ac:dyDescent="0.25">
      <c r="A21" s="1028" t="s">
        <v>9</v>
      </c>
      <c r="B21" s="1028"/>
      <c r="C21" s="1030" t="str">
        <f>IF('[2]ЗПО-РС'!C21="","",'[2]ЗПО-РС'!C21)</f>
        <v/>
      </c>
      <c r="D21" s="1030"/>
      <c r="E21" s="1030"/>
      <c r="F21" s="106"/>
      <c r="G21" s="106"/>
      <c r="H21" s="106"/>
      <c r="I21" s="106"/>
      <c r="J21" t="s">
        <v>241</v>
      </c>
      <c r="K21" s="94"/>
      <c r="L21" s="94"/>
      <c r="AH21" t="s">
        <v>241</v>
      </c>
    </row>
    <row r="22" spans="1:34" x14ac:dyDescent="0.25">
      <c r="A22" s="95" t="s">
        <v>10</v>
      </c>
      <c r="B22" s="95"/>
      <c r="C22" s="1029" t="str">
        <f>IF(TEXT('[2]ЗПО-РС'!C22,"")="","",TEXT('[2]ЗПО-РС'!C22,""))</f>
        <v/>
      </c>
      <c r="D22" s="1029"/>
      <c r="E22" s="1029"/>
      <c r="F22" s="106"/>
      <c r="G22" s="106"/>
      <c r="H22" s="106"/>
      <c r="I22" s="106"/>
      <c r="J22" t="s">
        <v>241</v>
      </c>
      <c r="K22" s="94"/>
      <c r="L22" s="94"/>
      <c r="AH22" t="s">
        <v>241</v>
      </c>
    </row>
    <row r="23" spans="1:34" x14ac:dyDescent="0.25">
      <c r="A23" s="1028" t="s">
        <v>11</v>
      </c>
      <c r="B23" s="1028"/>
      <c r="C23" s="1029" t="str">
        <f>IF(TEXT('[2]ЗПО-РС'!C23,"")="","",TEXT('[2]ЗПО-РС'!C23,""))</f>
        <v/>
      </c>
      <c r="D23" s="1029"/>
      <c r="E23" s="1029"/>
      <c r="F23" s="105"/>
      <c r="G23" s="105"/>
      <c r="H23" s="105"/>
      <c r="I23" s="105"/>
      <c r="J23" t="s">
        <v>241</v>
      </c>
      <c r="K23" s="94"/>
      <c r="L23" s="94"/>
      <c r="AH23" t="s">
        <v>241</v>
      </c>
    </row>
    <row r="24" spans="1:34" x14ac:dyDescent="0.25">
      <c r="A24" s="1031" t="s">
        <v>949</v>
      </c>
      <c r="B24" s="1032"/>
      <c r="C24" s="1032"/>
      <c r="D24" s="1032"/>
      <c r="E24" s="1032"/>
      <c r="F24" s="1032"/>
      <c r="G24" s="1032"/>
      <c r="H24" s="1032"/>
      <c r="I24" s="106"/>
      <c r="J24" t="s">
        <v>241</v>
      </c>
      <c r="K24" s="94"/>
      <c r="L24" s="94"/>
      <c r="AH24" t="s">
        <v>241</v>
      </c>
    </row>
    <row r="25" spans="1:34" x14ac:dyDescent="0.25">
      <c r="A25" s="1033"/>
      <c r="B25" s="1033"/>
      <c r="C25" s="1033"/>
      <c r="D25" s="1033"/>
      <c r="E25" s="1033"/>
      <c r="F25" s="1033"/>
      <c r="G25" s="1033"/>
      <c r="H25" s="1033"/>
      <c r="I25" s="109"/>
      <c r="J25" t="s">
        <v>241</v>
      </c>
      <c r="K25" s="109"/>
      <c r="L25" s="109"/>
      <c r="AH25" t="s">
        <v>241</v>
      </c>
    </row>
    <row r="26" spans="1:34" ht="51" x14ac:dyDescent="0.25">
      <c r="A26" s="541" t="s">
        <v>1175</v>
      </c>
      <c r="B26" s="134" t="s">
        <v>946</v>
      </c>
      <c r="C26" s="134" t="s">
        <v>950</v>
      </c>
      <c r="D26" s="134" t="s">
        <v>951</v>
      </c>
      <c r="E26" s="134" t="s">
        <v>944</v>
      </c>
      <c r="F26" s="133" t="s">
        <v>952</v>
      </c>
      <c r="G26" s="133" t="s">
        <v>953</v>
      </c>
      <c r="H26" s="133" t="s">
        <v>954</v>
      </c>
      <c r="I26" s="110"/>
      <c r="J26" t="s">
        <v>241</v>
      </c>
      <c r="K26" s="111"/>
      <c r="L26" s="111"/>
      <c r="AH26" t="s">
        <v>241</v>
      </c>
    </row>
    <row r="27" spans="1:34" x14ac:dyDescent="0.25">
      <c r="A27" s="120">
        <v>1</v>
      </c>
      <c r="B27" s="120">
        <v>2</v>
      </c>
      <c r="C27" s="120">
        <v>3</v>
      </c>
      <c r="D27" s="120">
        <v>4</v>
      </c>
      <c r="E27" s="120">
        <v>5</v>
      </c>
      <c r="F27" s="120">
        <v>6</v>
      </c>
      <c r="G27" s="120">
        <v>7</v>
      </c>
      <c r="H27" s="120">
        <v>8</v>
      </c>
      <c r="I27" s="110"/>
      <c r="J27" t="s">
        <v>241</v>
      </c>
      <c r="K27" s="111"/>
      <c r="L27" s="111"/>
      <c r="AH27" t="s">
        <v>241</v>
      </c>
    </row>
    <row r="28" spans="1:34" s="128" customFormat="1" x14ac:dyDescent="0.25">
      <c r="A28" s="122"/>
      <c r="B28" s="123" t="s">
        <v>947</v>
      </c>
      <c r="C28" s="124"/>
      <c r="D28" s="124"/>
      <c r="E28" s="125">
        <f>SUM(E29:E344)</f>
        <v>0</v>
      </c>
      <c r="F28" s="125">
        <f t="shared" ref="F28:H28" si="0">SUM(F29:F344)</f>
        <v>0</v>
      </c>
      <c r="G28" s="125">
        <f t="shared" si="0"/>
        <v>0</v>
      </c>
      <c r="H28" s="125">
        <f t="shared" si="0"/>
        <v>0</v>
      </c>
      <c r="I28" s="126"/>
      <c r="J28" s="127"/>
      <c r="K28" s="127"/>
      <c r="L28" s="127"/>
    </row>
    <row r="29" spans="1:34" x14ac:dyDescent="0.25">
      <c r="A29" s="112"/>
      <c r="B29" s="113"/>
      <c r="C29" s="121"/>
      <c r="D29" s="121"/>
      <c r="E29" s="115"/>
      <c r="F29" s="115"/>
      <c r="G29" s="115"/>
      <c r="H29" s="115"/>
      <c r="I29" s="110"/>
      <c r="J29" s="100"/>
      <c r="K29" s="111"/>
      <c r="L29" s="111"/>
    </row>
    <row r="30" spans="1:34" x14ac:dyDescent="0.25">
      <c r="A30" s="112"/>
      <c r="B30" s="113"/>
      <c r="C30" s="121"/>
      <c r="D30" s="121"/>
      <c r="E30" s="115"/>
      <c r="F30" s="115"/>
      <c r="G30" s="115"/>
      <c r="H30" s="115"/>
      <c r="I30" s="110"/>
      <c r="J30" s="111"/>
      <c r="K30" s="111"/>
      <c r="L30" s="111"/>
    </row>
    <row r="31" spans="1:34" x14ac:dyDescent="0.25">
      <c r="A31" s="112"/>
      <c r="B31" s="113"/>
      <c r="C31" s="121"/>
      <c r="D31" s="121"/>
      <c r="E31" s="115"/>
      <c r="F31" s="115"/>
      <c r="G31" s="115"/>
      <c r="H31" s="115"/>
      <c r="I31" s="110"/>
      <c r="J31" s="111"/>
      <c r="K31" s="111"/>
      <c r="L31" s="111"/>
    </row>
    <row r="32" spans="1:34" x14ac:dyDescent="0.25">
      <c r="A32" s="112"/>
      <c r="B32" s="113"/>
      <c r="C32" s="121"/>
      <c r="D32" s="121"/>
      <c r="E32" s="115"/>
      <c r="F32" s="115"/>
      <c r="G32" s="115"/>
      <c r="H32" s="115"/>
      <c r="I32" s="110"/>
      <c r="J32" s="111"/>
      <c r="K32" s="111"/>
      <c r="L32" s="111"/>
    </row>
    <row r="33" spans="1:12" x14ac:dyDescent="0.25">
      <c r="A33" s="112"/>
      <c r="B33" s="113"/>
      <c r="C33" s="121"/>
      <c r="D33" s="121"/>
      <c r="E33" s="115"/>
      <c r="F33" s="115"/>
      <c r="G33" s="115"/>
      <c r="H33" s="115"/>
      <c r="I33" s="110"/>
      <c r="J33" s="111"/>
      <c r="K33" s="111"/>
      <c r="L33" s="111"/>
    </row>
    <row r="34" spans="1:12" x14ac:dyDescent="0.25">
      <c r="A34" s="112"/>
      <c r="B34" s="114"/>
      <c r="C34" s="121"/>
      <c r="D34" s="121"/>
      <c r="E34" s="115"/>
      <c r="F34" s="115"/>
      <c r="G34" s="115"/>
      <c r="H34" s="115"/>
      <c r="I34" s="110"/>
      <c r="J34" s="111"/>
      <c r="K34" s="111"/>
      <c r="L34" s="111"/>
    </row>
    <row r="35" spans="1:12" x14ac:dyDescent="0.25">
      <c r="A35" s="112"/>
      <c r="B35" s="113"/>
      <c r="C35" s="121"/>
      <c r="D35" s="121"/>
      <c r="E35" s="115"/>
      <c r="F35" s="115"/>
      <c r="G35" s="115"/>
      <c r="H35" s="115"/>
      <c r="I35" s="110"/>
      <c r="J35" s="111"/>
      <c r="K35" s="111"/>
      <c r="L35" s="111"/>
    </row>
    <row r="36" spans="1:12" x14ac:dyDescent="0.25">
      <c r="A36" s="112"/>
      <c r="B36" s="113"/>
      <c r="C36" s="121"/>
      <c r="D36" s="121"/>
      <c r="E36" s="115"/>
      <c r="F36" s="115"/>
      <c r="G36" s="115"/>
      <c r="H36" s="115"/>
      <c r="I36" s="110"/>
      <c r="J36" s="111"/>
      <c r="K36" s="111"/>
      <c r="L36" s="111"/>
    </row>
    <row r="37" spans="1:12" x14ac:dyDescent="0.25">
      <c r="A37" s="112"/>
      <c r="B37" s="114"/>
      <c r="C37" s="121"/>
      <c r="D37" s="121"/>
      <c r="E37" s="115"/>
      <c r="F37" s="115"/>
      <c r="G37" s="115"/>
      <c r="H37" s="115"/>
      <c r="I37" s="110"/>
      <c r="J37" s="111"/>
      <c r="K37" s="111"/>
      <c r="L37" s="111"/>
    </row>
    <row r="38" spans="1:12" x14ac:dyDescent="0.25">
      <c r="A38" s="112"/>
      <c r="B38" s="113"/>
      <c r="C38" s="121"/>
      <c r="D38" s="121"/>
      <c r="E38" s="115"/>
      <c r="F38" s="115"/>
      <c r="G38" s="115"/>
      <c r="H38" s="115"/>
      <c r="I38" s="110"/>
      <c r="J38" s="111"/>
      <c r="K38" s="111"/>
      <c r="L38" s="111"/>
    </row>
    <row r="39" spans="1:12" x14ac:dyDescent="0.25">
      <c r="A39" s="112"/>
      <c r="B39" s="114"/>
      <c r="C39" s="121"/>
      <c r="D39" s="121"/>
      <c r="E39" s="115"/>
      <c r="F39" s="115"/>
      <c r="G39" s="115"/>
      <c r="H39" s="115"/>
      <c r="I39" s="110"/>
      <c r="J39" s="111"/>
      <c r="K39" s="111"/>
      <c r="L39" s="111"/>
    </row>
    <row r="40" spans="1:12" x14ac:dyDescent="0.25">
      <c r="A40" s="112"/>
      <c r="B40" s="114"/>
      <c r="C40" s="121"/>
      <c r="D40" s="121"/>
      <c r="E40" s="115"/>
      <c r="F40" s="115"/>
      <c r="G40" s="115"/>
      <c r="H40" s="115"/>
      <c r="I40" s="110"/>
      <c r="J40" s="111"/>
      <c r="K40" s="111"/>
      <c r="L40" s="111"/>
    </row>
    <row r="41" spans="1:12" x14ac:dyDescent="0.25">
      <c r="A41" s="112"/>
      <c r="B41" s="114"/>
      <c r="C41" s="121"/>
      <c r="D41" s="121"/>
      <c r="E41" s="115"/>
      <c r="F41" s="115"/>
      <c r="G41" s="115"/>
      <c r="H41" s="115"/>
    </row>
    <row r="42" spans="1:12" x14ac:dyDescent="0.25">
      <c r="A42" s="112"/>
      <c r="B42" s="114"/>
      <c r="C42" s="121"/>
      <c r="D42" s="121"/>
      <c r="E42" s="115"/>
      <c r="F42" s="115"/>
      <c r="G42" s="115"/>
      <c r="H42" s="115"/>
      <c r="I42" s="110"/>
      <c r="J42" s="111"/>
      <c r="K42" s="111"/>
      <c r="L42" s="111"/>
    </row>
    <row r="43" spans="1:12" x14ac:dyDescent="0.25">
      <c r="A43" s="112"/>
      <c r="B43" s="114"/>
      <c r="C43" s="121"/>
      <c r="D43" s="121"/>
      <c r="E43" s="115"/>
      <c r="F43" s="115"/>
      <c r="G43" s="115"/>
      <c r="H43" s="115"/>
    </row>
    <row r="44" spans="1:12" x14ac:dyDescent="0.25">
      <c r="A44" s="112"/>
      <c r="B44" s="114"/>
      <c r="C44" s="121"/>
      <c r="D44" s="121"/>
      <c r="E44" s="115"/>
      <c r="F44" s="115"/>
      <c r="G44" s="115"/>
      <c r="H44" s="115"/>
    </row>
    <row r="45" spans="1:12" x14ac:dyDescent="0.25">
      <c r="A45" s="112"/>
      <c r="B45" s="114"/>
      <c r="C45" s="121"/>
      <c r="D45" s="121"/>
      <c r="E45" s="115"/>
      <c r="F45" s="115"/>
      <c r="G45" s="115"/>
      <c r="H45" s="115"/>
    </row>
    <row r="46" spans="1:12" x14ac:dyDescent="0.25">
      <c r="A46" s="112"/>
      <c r="B46" s="114"/>
      <c r="C46" s="121"/>
      <c r="D46" s="121"/>
      <c r="E46" s="115"/>
      <c r="F46" s="115"/>
      <c r="G46" s="115"/>
      <c r="H46" s="115"/>
    </row>
    <row r="47" spans="1:12" x14ac:dyDescent="0.25">
      <c r="A47" s="112"/>
      <c r="B47" s="114"/>
      <c r="C47" s="121"/>
      <c r="D47" s="121"/>
      <c r="E47" s="115"/>
      <c r="F47" s="115"/>
      <c r="G47" s="115"/>
      <c r="H47" s="115"/>
    </row>
    <row r="48" spans="1:12" x14ac:dyDescent="0.25">
      <c r="A48" s="112"/>
      <c r="B48" s="114"/>
      <c r="C48" s="121"/>
      <c r="D48" s="121"/>
      <c r="E48" s="115"/>
      <c r="F48" s="115"/>
      <c r="G48" s="115"/>
      <c r="H48" s="115"/>
    </row>
    <row r="49" spans="1:8" x14ac:dyDescent="0.25">
      <c r="A49" s="112"/>
      <c r="B49" s="114"/>
      <c r="C49" s="121"/>
      <c r="D49" s="121"/>
      <c r="E49" s="115"/>
      <c r="F49" s="115"/>
      <c r="G49" s="115"/>
      <c r="H49" s="115"/>
    </row>
    <row r="50" spans="1:8" x14ac:dyDescent="0.25">
      <c r="A50" s="112"/>
      <c r="B50" s="114"/>
      <c r="C50" s="121"/>
      <c r="D50" s="121"/>
      <c r="E50" s="115"/>
      <c r="F50" s="115"/>
      <c r="G50" s="115"/>
      <c r="H50" s="115"/>
    </row>
    <row r="51" spans="1:8" x14ac:dyDescent="0.25">
      <c r="A51" s="112"/>
      <c r="B51" s="114"/>
      <c r="C51" s="121"/>
      <c r="D51" s="121"/>
      <c r="E51" s="115"/>
      <c r="F51" s="115"/>
      <c r="G51" s="115"/>
      <c r="H51" s="115"/>
    </row>
    <row r="52" spans="1:8" x14ac:dyDescent="0.25">
      <c r="A52" s="112"/>
      <c r="B52" s="114"/>
      <c r="C52" s="121"/>
      <c r="D52" s="121"/>
      <c r="E52" s="115"/>
      <c r="F52" s="115"/>
      <c r="G52" s="115"/>
      <c r="H52" s="115"/>
    </row>
    <row r="53" spans="1:8" x14ac:dyDescent="0.25">
      <c r="A53" s="112"/>
      <c r="B53" s="114"/>
      <c r="C53" s="121"/>
      <c r="D53" s="121"/>
      <c r="E53" s="115"/>
      <c r="F53" s="115"/>
      <c r="G53" s="115"/>
      <c r="H53" s="115"/>
    </row>
    <row r="54" spans="1:8" x14ac:dyDescent="0.25">
      <c r="A54" s="112"/>
      <c r="B54" s="114"/>
      <c r="C54" s="121"/>
      <c r="D54" s="121"/>
      <c r="E54" s="115"/>
      <c r="F54" s="115"/>
      <c r="G54" s="115"/>
      <c r="H54" s="115"/>
    </row>
    <row r="55" spans="1:8" x14ac:dyDescent="0.25">
      <c r="A55" s="112"/>
      <c r="B55" s="114"/>
      <c r="C55" s="121"/>
      <c r="D55" s="121"/>
      <c r="E55" s="115"/>
      <c r="F55" s="115"/>
      <c r="G55" s="115"/>
      <c r="H55" s="115"/>
    </row>
    <row r="56" spans="1:8" x14ac:dyDescent="0.25">
      <c r="A56" s="112"/>
      <c r="B56" s="114"/>
      <c r="C56" s="121"/>
      <c r="D56" s="121"/>
      <c r="E56" s="115"/>
      <c r="F56" s="115"/>
      <c r="G56" s="115"/>
      <c r="H56" s="115"/>
    </row>
    <row r="57" spans="1:8" x14ac:dyDescent="0.25">
      <c r="A57" s="112"/>
      <c r="B57" s="114"/>
      <c r="C57" s="121"/>
      <c r="D57" s="121"/>
      <c r="E57" s="115"/>
      <c r="F57" s="115"/>
      <c r="G57" s="115"/>
      <c r="H57" s="115"/>
    </row>
    <row r="58" spans="1:8" x14ac:dyDescent="0.25">
      <c r="A58" s="112"/>
      <c r="B58" s="114"/>
      <c r="C58" s="121"/>
      <c r="D58" s="121"/>
      <c r="E58" s="115"/>
      <c r="F58" s="115"/>
      <c r="G58" s="115"/>
      <c r="H58" s="115"/>
    </row>
    <row r="59" spans="1:8" x14ac:dyDescent="0.25">
      <c r="A59" s="112"/>
      <c r="B59" s="114"/>
      <c r="C59" s="121"/>
      <c r="D59" s="121"/>
      <c r="E59" s="115"/>
      <c r="F59" s="115"/>
      <c r="G59" s="115"/>
      <c r="H59" s="115"/>
    </row>
    <row r="60" spans="1:8" x14ac:dyDescent="0.25">
      <c r="A60" s="112"/>
      <c r="B60" s="114"/>
      <c r="C60" s="121"/>
      <c r="D60" s="121"/>
      <c r="E60" s="115"/>
      <c r="F60" s="115"/>
      <c r="G60" s="115"/>
      <c r="H60" s="115"/>
    </row>
    <row r="61" spans="1:8" x14ac:dyDescent="0.25">
      <c r="A61" s="112"/>
      <c r="B61" s="114"/>
      <c r="C61" s="121"/>
      <c r="D61" s="121"/>
      <c r="E61" s="115"/>
      <c r="F61" s="115"/>
      <c r="G61" s="115"/>
      <c r="H61" s="115"/>
    </row>
    <row r="62" spans="1:8" x14ac:dyDescent="0.25">
      <c r="A62" s="112"/>
      <c r="B62" s="114"/>
      <c r="C62" s="121"/>
      <c r="D62" s="121"/>
      <c r="E62" s="115"/>
      <c r="F62" s="115"/>
      <c r="G62" s="115"/>
      <c r="H62" s="115"/>
    </row>
    <row r="63" spans="1:8" x14ac:dyDescent="0.25">
      <c r="A63" s="112"/>
      <c r="B63" s="114"/>
      <c r="C63" s="121"/>
      <c r="D63" s="121"/>
      <c r="E63" s="115"/>
      <c r="F63" s="115"/>
      <c r="G63" s="115"/>
      <c r="H63" s="115"/>
    </row>
    <row r="64" spans="1:8" x14ac:dyDescent="0.25">
      <c r="A64" s="112"/>
      <c r="B64" s="114"/>
      <c r="C64" s="121"/>
      <c r="D64" s="121"/>
      <c r="E64" s="115"/>
      <c r="F64" s="115"/>
      <c r="G64" s="115"/>
      <c r="H64" s="115"/>
    </row>
    <row r="65" spans="1:8" x14ac:dyDescent="0.25">
      <c r="A65" s="112"/>
      <c r="B65" s="114"/>
      <c r="C65" s="121"/>
      <c r="D65" s="121"/>
      <c r="E65" s="115"/>
      <c r="F65" s="115"/>
      <c r="G65" s="115"/>
      <c r="H65" s="115"/>
    </row>
    <row r="66" spans="1:8" x14ac:dyDescent="0.25">
      <c r="A66" s="112"/>
      <c r="B66" s="114"/>
      <c r="C66" s="121"/>
      <c r="D66" s="121"/>
      <c r="E66" s="115"/>
      <c r="F66" s="115"/>
      <c r="G66" s="115"/>
      <c r="H66" s="115"/>
    </row>
    <row r="67" spans="1:8" x14ac:dyDescent="0.25">
      <c r="A67" s="112"/>
      <c r="B67" s="114"/>
      <c r="C67" s="121"/>
      <c r="D67" s="121"/>
      <c r="E67" s="115"/>
      <c r="F67" s="115"/>
      <c r="G67" s="115"/>
      <c r="H67" s="115"/>
    </row>
    <row r="68" spans="1:8" x14ac:dyDescent="0.25">
      <c r="A68" s="112"/>
      <c r="B68" s="114"/>
      <c r="C68" s="121"/>
      <c r="D68" s="121"/>
      <c r="E68" s="115"/>
      <c r="F68" s="115"/>
      <c r="G68" s="115"/>
      <c r="H68" s="115"/>
    </row>
    <row r="69" spans="1:8" ht="12.75" hidden="1" customHeight="1" x14ac:dyDescent="0.25">
      <c r="A69" s="112"/>
      <c r="B69" s="114"/>
      <c r="C69" s="114"/>
      <c r="D69" s="114"/>
      <c r="E69" s="115"/>
      <c r="F69" s="116"/>
      <c r="G69" s="116"/>
      <c r="H69" s="116"/>
    </row>
    <row r="70" spans="1:8" ht="12.75" hidden="1" customHeight="1" x14ac:dyDescent="0.25">
      <c r="A70" s="112"/>
      <c r="B70" s="114"/>
      <c r="C70" s="114"/>
      <c r="D70" s="114"/>
      <c r="E70" s="115"/>
      <c r="F70" s="116"/>
      <c r="G70" s="116"/>
      <c r="H70" s="116"/>
    </row>
    <row r="71" spans="1:8" ht="12.75" hidden="1" customHeight="1" x14ac:dyDescent="0.25">
      <c r="A71" s="112"/>
      <c r="B71" s="114"/>
      <c r="C71" s="114"/>
      <c r="D71" s="114"/>
      <c r="E71" s="115"/>
      <c r="F71" s="116"/>
      <c r="G71" s="116"/>
      <c r="H71" s="116"/>
    </row>
    <row r="72" spans="1:8" ht="12.75" hidden="1" customHeight="1" x14ac:dyDescent="0.25">
      <c r="A72" s="112"/>
      <c r="B72" s="114"/>
      <c r="C72" s="114"/>
      <c r="D72" s="114"/>
      <c r="E72" s="115"/>
      <c r="F72" s="116"/>
      <c r="G72" s="116"/>
      <c r="H72" s="116"/>
    </row>
    <row r="73" spans="1:8" ht="12.75" hidden="1" customHeight="1" x14ac:dyDescent="0.25">
      <c r="A73" s="112"/>
      <c r="B73" s="114"/>
      <c r="C73" s="114"/>
      <c r="D73" s="114"/>
      <c r="E73" s="115"/>
      <c r="F73" s="116"/>
      <c r="G73" s="116"/>
      <c r="H73" s="116"/>
    </row>
    <row r="74" spans="1:8" ht="12.75" hidden="1" customHeight="1" x14ac:dyDescent="0.25">
      <c r="A74" s="112"/>
      <c r="B74" s="114"/>
      <c r="C74" s="114"/>
      <c r="D74" s="114"/>
      <c r="E74" s="115"/>
      <c r="F74" s="116"/>
      <c r="G74" s="116"/>
      <c r="H74" s="116"/>
    </row>
    <row r="75" spans="1:8" ht="12.75" hidden="1" customHeight="1" x14ac:dyDescent="0.25">
      <c r="A75" s="112"/>
      <c r="B75" s="114"/>
      <c r="C75" s="114"/>
      <c r="D75" s="114"/>
      <c r="E75" s="115"/>
      <c r="F75" s="116"/>
      <c r="G75" s="116"/>
      <c r="H75" s="116"/>
    </row>
    <row r="76" spans="1:8" ht="12.75" hidden="1" customHeight="1" x14ac:dyDescent="0.25">
      <c r="A76" s="112"/>
      <c r="B76" s="114"/>
      <c r="C76" s="114"/>
      <c r="D76" s="114"/>
      <c r="E76" s="115"/>
      <c r="F76" s="116"/>
      <c r="G76" s="116"/>
      <c r="H76" s="116"/>
    </row>
    <row r="77" spans="1:8" ht="12.75" hidden="1" customHeight="1" x14ac:dyDescent="0.25">
      <c r="A77" s="112"/>
      <c r="B77" s="114"/>
      <c r="C77" s="114"/>
      <c r="D77" s="114"/>
      <c r="E77" s="115"/>
      <c r="F77" s="116"/>
      <c r="G77" s="116"/>
      <c r="H77" s="116"/>
    </row>
    <row r="78" spans="1:8" ht="12.75" hidden="1" customHeight="1" x14ac:dyDescent="0.25">
      <c r="A78" s="112"/>
      <c r="B78" s="114"/>
      <c r="C78" s="114"/>
      <c r="D78" s="114"/>
      <c r="E78" s="115"/>
      <c r="F78" s="116"/>
      <c r="G78" s="116"/>
      <c r="H78" s="116"/>
    </row>
    <row r="79" spans="1:8" ht="12.75" hidden="1" customHeight="1" x14ac:dyDescent="0.25">
      <c r="A79" s="112"/>
      <c r="B79" s="114"/>
      <c r="C79" s="114"/>
      <c r="D79" s="114"/>
      <c r="E79" s="115"/>
      <c r="F79" s="116"/>
      <c r="G79" s="116"/>
      <c r="H79" s="116"/>
    </row>
    <row r="80" spans="1:8" ht="12.75" hidden="1" customHeight="1" x14ac:dyDescent="0.25">
      <c r="A80" s="112"/>
      <c r="B80" s="114"/>
      <c r="C80" s="114"/>
      <c r="D80" s="114"/>
      <c r="E80" s="115"/>
      <c r="F80" s="116"/>
      <c r="G80" s="116"/>
      <c r="H80" s="116"/>
    </row>
    <row r="81" spans="1:8" ht="12.75" hidden="1" customHeight="1" x14ac:dyDescent="0.25">
      <c r="A81" s="112"/>
      <c r="B81" s="114"/>
      <c r="C81" s="114"/>
      <c r="D81" s="114"/>
      <c r="E81" s="115"/>
      <c r="F81" s="116"/>
      <c r="G81" s="116"/>
      <c r="H81" s="116"/>
    </row>
    <row r="82" spans="1:8" ht="12.75" hidden="1" customHeight="1" x14ac:dyDescent="0.25">
      <c r="A82" s="112"/>
      <c r="B82" s="114"/>
      <c r="C82" s="114"/>
      <c r="D82" s="114"/>
      <c r="E82" s="115"/>
      <c r="F82" s="116"/>
      <c r="G82" s="116"/>
      <c r="H82" s="116"/>
    </row>
    <row r="83" spans="1:8" ht="12.75" hidden="1" customHeight="1" x14ac:dyDescent="0.25">
      <c r="A83" s="112"/>
      <c r="B83" s="114"/>
      <c r="C83" s="114"/>
      <c r="D83" s="114"/>
      <c r="E83" s="115"/>
      <c r="F83" s="116"/>
      <c r="G83" s="116"/>
      <c r="H83" s="116"/>
    </row>
    <row r="84" spans="1:8" ht="12.75" hidden="1" customHeight="1" x14ac:dyDescent="0.25">
      <c r="A84" s="112"/>
      <c r="B84" s="114"/>
      <c r="C84" s="114"/>
      <c r="D84" s="114"/>
      <c r="E84" s="115"/>
      <c r="F84" s="116"/>
      <c r="G84" s="116"/>
      <c r="H84" s="116"/>
    </row>
    <row r="85" spans="1:8" ht="12.75" hidden="1" customHeight="1" x14ac:dyDescent="0.25">
      <c r="A85" s="112"/>
      <c r="B85" s="114"/>
      <c r="C85" s="114"/>
      <c r="D85" s="114"/>
      <c r="E85" s="115"/>
      <c r="F85" s="116"/>
      <c r="G85" s="116"/>
      <c r="H85" s="116"/>
    </row>
    <row r="86" spans="1:8" ht="12.75" hidden="1" customHeight="1" x14ac:dyDescent="0.25">
      <c r="A86" s="112"/>
      <c r="B86" s="114"/>
      <c r="C86" s="114"/>
      <c r="D86" s="114"/>
      <c r="E86" s="115"/>
      <c r="F86" s="116"/>
      <c r="G86" s="116"/>
      <c r="H86" s="116"/>
    </row>
    <row r="87" spans="1:8" ht="12.75" hidden="1" customHeight="1" x14ac:dyDescent="0.25">
      <c r="A87" s="112"/>
      <c r="B87" s="114"/>
      <c r="C87" s="114"/>
      <c r="D87" s="114"/>
      <c r="E87" s="115"/>
      <c r="F87" s="116"/>
      <c r="G87" s="116"/>
      <c r="H87" s="116"/>
    </row>
    <row r="88" spans="1:8" ht="12.75" hidden="1" customHeight="1" x14ac:dyDescent="0.25">
      <c r="A88" s="112"/>
      <c r="B88" s="114"/>
      <c r="C88" s="114"/>
      <c r="D88" s="114"/>
      <c r="E88" s="115"/>
      <c r="F88" s="116"/>
      <c r="G88" s="116"/>
      <c r="H88" s="116"/>
    </row>
    <row r="89" spans="1:8" ht="12.75" hidden="1" customHeight="1" x14ac:dyDescent="0.25">
      <c r="A89" s="112"/>
      <c r="B89" s="114"/>
      <c r="C89" s="114"/>
      <c r="D89" s="114"/>
      <c r="E89" s="115"/>
      <c r="F89" s="116"/>
      <c r="G89" s="116"/>
      <c r="H89" s="116"/>
    </row>
    <row r="90" spans="1:8" ht="12.75" hidden="1" customHeight="1" x14ac:dyDescent="0.25">
      <c r="A90" s="112"/>
      <c r="B90" s="114"/>
      <c r="C90" s="114"/>
      <c r="D90" s="114"/>
      <c r="E90" s="115"/>
      <c r="F90" s="116"/>
      <c r="G90" s="116"/>
      <c r="H90" s="116"/>
    </row>
    <row r="91" spans="1:8" ht="12.75" hidden="1" customHeight="1" x14ac:dyDescent="0.25">
      <c r="A91" s="112"/>
      <c r="B91" s="114"/>
      <c r="C91" s="114"/>
      <c r="D91" s="114"/>
      <c r="E91" s="115"/>
      <c r="F91" s="116"/>
      <c r="G91" s="116"/>
      <c r="H91" s="116"/>
    </row>
    <row r="92" spans="1:8" ht="12.75" hidden="1" customHeight="1" x14ac:dyDescent="0.25">
      <c r="A92" s="112"/>
      <c r="B92" s="114"/>
      <c r="C92" s="114"/>
      <c r="D92" s="114"/>
      <c r="E92" s="115"/>
      <c r="F92" s="116"/>
      <c r="G92" s="116"/>
      <c r="H92" s="116"/>
    </row>
    <row r="93" spans="1:8" ht="12.75" hidden="1" customHeight="1" x14ac:dyDescent="0.25">
      <c r="A93" s="112"/>
      <c r="B93" s="114"/>
      <c r="C93" s="114"/>
      <c r="D93" s="114"/>
      <c r="E93" s="115"/>
      <c r="F93" s="116"/>
      <c r="G93" s="116"/>
      <c r="H93" s="116"/>
    </row>
    <row r="94" spans="1:8" ht="12.75" hidden="1" customHeight="1" x14ac:dyDescent="0.25">
      <c r="A94" s="112"/>
      <c r="B94" s="114"/>
      <c r="C94" s="114"/>
      <c r="D94" s="114"/>
      <c r="E94" s="115"/>
      <c r="F94" s="116"/>
      <c r="G94" s="116"/>
      <c r="H94" s="116"/>
    </row>
    <row r="95" spans="1:8" ht="12.75" hidden="1" customHeight="1" x14ac:dyDescent="0.25">
      <c r="A95" s="112"/>
      <c r="B95" s="114"/>
      <c r="C95" s="114"/>
      <c r="D95" s="114"/>
      <c r="E95" s="115"/>
      <c r="F95" s="116"/>
      <c r="G95" s="116"/>
      <c r="H95" s="116"/>
    </row>
    <row r="96" spans="1:8" ht="12.75" hidden="1" customHeight="1" x14ac:dyDescent="0.25">
      <c r="A96" s="112"/>
      <c r="B96" s="114"/>
      <c r="C96" s="114"/>
      <c r="D96" s="114"/>
      <c r="E96" s="115"/>
      <c r="F96" s="116"/>
      <c r="G96" s="116"/>
      <c r="H96" s="116"/>
    </row>
    <row r="97" spans="1:8" ht="12.75" hidden="1" customHeight="1" x14ac:dyDescent="0.25">
      <c r="A97" s="112"/>
      <c r="B97" s="114"/>
      <c r="C97" s="114"/>
      <c r="D97" s="114"/>
      <c r="E97" s="115"/>
      <c r="F97" s="116"/>
      <c r="G97" s="116"/>
      <c r="H97" s="116"/>
    </row>
    <row r="98" spans="1:8" ht="12.75" hidden="1" customHeight="1" x14ac:dyDescent="0.25">
      <c r="A98" s="112"/>
      <c r="B98" s="114"/>
      <c r="C98" s="114"/>
      <c r="D98" s="114"/>
      <c r="E98" s="115"/>
      <c r="F98" s="116"/>
      <c r="G98" s="116"/>
      <c r="H98" s="116"/>
    </row>
    <row r="99" spans="1:8" ht="12.75" hidden="1" customHeight="1" x14ac:dyDescent="0.25">
      <c r="A99" s="112"/>
      <c r="B99" s="114"/>
      <c r="C99" s="114"/>
      <c r="D99" s="114"/>
      <c r="E99" s="115"/>
      <c r="F99" s="116"/>
      <c r="G99" s="116"/>
      <c r="H99" s="116"/>
    </row>
    <row r="100" spans="1:8" ht="12.75" hidden="1" customHeight="1" x14ac:dyDescent="0.25">
      <c r="A100" s="112"/>
      <c r="B100" s="114"/>
      <c r="C100" s="114"/>
      <c r="D100" s="114"/>
      <c r="E100" s="115"/>
      <c r="F100" s="116"/>
      <c r="G100" s="116"/>
      <c r="H100" s="116"/>
    </row>
    <row r="101" spans="1:8" ht="12.75" hidden="1" customHeight="1" x14ac:dyDescent="0.25">
      <c r="A101" s="112"/>
      <c r="B101" s="114"/>
      <c r="C101" s="114"/>
      <c r="D101" s="114"/>
      <c r="E101" s="115"/>
      <c r="F101" s="116"/>
      <c r="G101" s="116"/>
      <c r="H101" s="116"/>
    </row>
    <row r="102" spans="1:8" ht="12.75" hidden="1" customHeight="1" x14ac:dyDescent="0.25">
      <c r="A102" s="112"/>
      <c r="B102" s="114"/>
      <c r="C102" s="114"/>
      <c r="D102" s="114"/>
      <c r="E102" s="115"/>
      <c r="F102" s="116"/>
      <c r="G102" s="116"/>
      <c r="H102" s="116"/>
    </row>
    <row r="103" spans="1:8" ht="12.75" hidden="1" customHeight="1" x14ac:dyDescent="0.25">
      <c r="A103" s="112"/>
      <c r="B103" s="114"/>
      <c r="C103" s="114"/>
      <c r="D103" s="114"/>
      <c r="E103" s="115"/>
      <c r="F103" s="116"/>
      <c r="G103" s="116"/>
      <c r="H103" s="116"/>
    </row>
    <row r="104" spans="1:8" ht="12.75" hidden="1" customHeight="1" x14ac:dyDescent="0.25">
      <c r="A104" s="112"/>
      <c r="B104" s="114"/>
      <c r="C104" s="114"/>
      <c r="D104" s="114"/>
      <c r="E104" s="115"/>
      <c r="F104" s="116"/>
      <c r="G104" s="116"/>
      <c r="H104" s="116"/>
    </row>
    <row r="105" spans="1:8" ht="12.75" hidden="1" customHeight="1" x14ac:dyDescent="0.25">
      <c r="A105" s="112"/>
      <c r="B105" s="114"/>
      <c r="C105" s="114"/>
      <c r="D105" s="114"/>
      <c r="E105" s="115"/>
      <c r="F105" s="116"/>
      <c r="G105" s="116"/>
      <c r="H105" s="116"/>
    </row>
    <row r="106" spans="1:8" ht="12.75" hidden="1" customHeight="1" x14ac:dyDescent="0.25">
      <c r="A106" s="112"/>
      <c r="B106" s="114"/>
      <c r="C106" s="114"/>
      <c r="D106" s="114"/>
      <c r="E106" s="115"/>
      <c r="F106" s="116"/>
      <c r="G106" s="116"/>
      <c r="H106" s="116"/>
    </row>
    <row r="107" spans="1:8" ht="12.75" hidden="1" customHeight="1" x14ac:dyDescent="0.25">
      <c r="A107" s="112"/>
      <c r="B107" s="114"/>
      <c r="C107" s="114"/>
      <c r="D107" s="114"/>
      <c r="E107" s="115"/>
      <c r="F107" s="116"/>
      <c r="G107" s="116"/>
      <c r="H107" s="116"/>
    </row>
    <row r="108" spans="1:8" ht="12.75" hidden="1" customHeight="1" x14ac:dyDescent="0.25">
      <c r="A108" s="112"/>
      <c r="B108" s="114"/>
      <c r="C108" s="114"/>
      <c r="D108" s="114"/>
      <c r="E108" s="115"/>
      <c r="F108" s="116"/>
      <c r="G108" s="116"/>
      <c r="H108" s="116"/>
    </row>
    <row r="109" spans="1:8" ht="12.75" hidden="1" customHeight="1" x14ac:dyDescent="0.25">
      <c r="A109" s="112"/>
      <c r="B109" s="114"/>
      <c r="C109" s="114"/>
      <c r="D109" s="114"/>
      <c r="E109" s="115"/>
      <c r="F109" s="116"/>
      <c r="G109" s="116"/>
      <c r="H109" s="116"/>
    </row>
    <row r="110" spans="1:8" ht="12.75" hidden="1" customHeight="1" x14ac:dyDescent="0.25">
      <c r="A110" s="112"/>
      <c r="B110" s="114"/>
      <c r="C110" s="114"/>
      <c r="D110" s="114"/>
      <c r="E110" s="115"/>
      <c r="F110" s="116"/>
      <c r="G110" s="116"/>
      <c r="H110" s="116"/>
    </row>
    <row r="111" spans="1:8" ht="12.75" hidden="1" customHeight="1" x14ac:dyDescent="0.25">
      <c r="A111" s="112"/>
      <c r="B111" s="114"/>
      <c r="C111" s="114"/>
      <c r="D111" s="114"/>
      <c r="E111" s="115"/>
      <c r="F111" s="116"/>
      <c r="G111" s="116"/>
      <c r="H111" s="116"/>
    </row>
    <row r="112" spans="1:8" ht="12.75" hidden="1" customHeight="1" x14ac:dyDescent="0.25">
      <c r="A112" s="112"/>
      <c r="B112" s="114"/>
      <c r="C112" s="114"/>
      <c r="D112" s="114"/>
      <c r="E112" s="115"/>
      <c r="F112" s="116"/>
      <c r="G112" s="116"/>
      <c r="H112" s="116"/>
    </row>
    <row r="113" spans="1:8" ht="12.75" hidden="1" customHeight="1" x14ac:dyDescent="0.25">
      <c r="A113" s="112"/>
      <c r="B113" s="114"/>
      <c r="C113" s="114"/>
      <c r="D113" s="114"/>
      <c r="E113" s="115"/>
      <c r="F113" s="116"/>
      <c r="G113" s="116"/>
      <c r="H113" s="116"/>
    </row>
    <row r="114" spans="1:8" ht="12.75" hidden="1" customHeight="1" x14ac:dyDescent="0.25">
      <c r="A114" s="112"/>
      <c r="B114" s="114"/>
      <c r="C114" s="114"/>
      <c r="D114" s="114"/>
      <c r="E114" s="115"/>
      <c r="F114" s="116"/>
      <c r="G114" s="116"/>
      <c r="H114" s="116"/>
    </row>
    <row r="115" spans="1:8" ht="12.75" hidden="1" customHeight="1" x14ac:dyDescent="0.25">
      <c r="A115" s="112"/>
      <c r="B115" s="114"/>
      <c r="C115" s="114"/>
      <c r="D115" s="114"/>
      <c r="E115" s="115"/>
      <c r="F115" s="116"/>
      <c r="G115" s="116"/>
      <c r="H115" s="116"/>
    </row>
    <row r="116" spans="1:8" ht="12.75" hidden="1" customHeight="1" x14ac:dyDescent="0.25">
      <c r="A116" s="112"/>
      <c r="B116" s="114"/>
      <c r="C116" s="114"/>
      <c r="D116" s="114"/>
      <c r="E116" s="115"/>
      <c r="F116" s="116"/>
      <c r="G116" s="116"/>
      <c r="H116" s="116"/>
    </row>
    <row r="117" spans="1:8" ht="12.75" hidden="1" customHeight="1" x14ac:dyDescent="0.25">
      <c r="A117" s="112"/>
      <c r="B117" s="114"/>
      <c r="C117" s="114"/>
      <c r="D117" s="114"/>
      <c r="E117" s="115"/>
      <c r="F117" s="116"/>
      <c r="G117" s="116"/>
      <c r="H117" s="116"/>
    </row>
    <row r="118" spans="1:8" ht="12.75" hidden="1" customHeight="1" x14ac:dyDescent="0.25">
      <c r="A118" s="112"/>
      <c r="B118" s="114"/>
      <c r="C118" s="114"/>
      <c r="D118" s="114"/>
      <c r="E118" s="115"/>
      <c r="F118" s="116"/>
      <c r="G118" s="116"/>
      <c r="H118" s="116"/>
    </row>
    <row r="119" spans="1:8" ht="12.75" hidden="1" customHeight="1" x14ac:dyDescent="0.25">
      <c r="A119" s="112"/>
      <c r="B119" s="114"/>
      <c r="C119" s="114"/>
      <c r="D119" s="114"/>
      <c r="E119" s="115"/>
      <c r="F119" s="116"/>
      <c r="G119" s="116"/>
      <c r="H119" s="116"/>
    </row>
    <row r="120" spans="1:8" ht="12.75" hidden="1" customHeight="1" x14ac:dyDescent="0.25">
      <c r="A120" s="112"/>
      <c r="B120" s="114"/>
      <c r="C120" s="114"/>
      <c r="D120" s="114"/>
      <c r="E120" s="115"/>
      <c r="F120" s="116"/>
      <c r="G120" s="116"/>
      <c r="H120" s="116"/>
    </row>
    <row r="121" spans="1:8" ht="12.75" hidden="1" customHeight="1" x14ac:dyDescent="0.25">
      <c r="A121" s="112"/>
      <c r="B121" s="114"/>
      <c r="C121" s="114"/>
      <c r="D121" s="114"/>
      <c r="E121" s="115"/>
      <c r="F121" s="116"/>
      <c r="G121" s="116"/>
      <c r="H121" s="116"/>
    </row>
    <row r="122" spans="1:8" ht="12.75" hidden="1" customHeight="1" x14ac:dyDescent="0.25">
      <c r="A122" s="112"/>
      <c r="B122" s="114"/>
      <c r="C122" s="114"/>
      <c r="D122" s="114"/>
      <c r="E122" s="115"/>
      <c r="F122" s="116"/>
      <c r="G122" s="116"/>
      <c r="H122" s="116"/>
    </row>
    <row r="123" spans="1:8" ht="12.75" hidden="1" customHeight="1" x14ac:dyDescent="0.25">
      <c r="A123" s="112"/>
      <c r="B123" s="114"/>
      <c r="C123" s="114"/>
      <c r="D123" s="114"/>
      <c r="E123" s="115"/>
      <c r="F123" s="116"/>
      <c r="G123" s="116"/>
      <c r="H123" s="116"/>
    </row>
    <row r="124" spans="1:8" ht="12.75" hidden="1" customHeight="1" x14ac:dyDescent="0.25">
      <c r="A124" s="112"/>
      <c r="B124" s="114"/>
      <c r="C124" s="114"/>
      <c r="D124" s="114"/>
      <c r="E124" s="115"/>
      <c r="F124" s="116"/>
      <c r="G124" s="116"/>
      <c r="H124" s="116"/>
    </row>
    <row r="125" spans="1:8" ht="12.75" hidden="1" customHeight="1" x14ac:dyDescent="0.25">
      <c r="A125" s="112"/>
      <c r="B125" s="114"/>
      <c r="C125" s="114"/>
      <c r="D125" s="114"/>
      <c r="E125" s="115"/>
      <c r="F125" s="116"/>
      <c r="G125" s="116"/>
      <c r="H125" s="116"/>
    </row>
    <row r="126" spans="1:8" ht="12.75" hidden="1" customHeight="1" x14ac:dyDescent="0.25">
      <c r="A126" s="112"/>
      <c r="B126" s="114"/>
      <c r="C126" s="114"/>
      <c r="D126" s="114"/>
      <c r="E126" s="115"/>
      <c r="F126" s="116"/>
      <c r="G126" s="116"/>
      <c r="H126" s="116"/>
    </row>
    <row r="127" spans="1:8" ht="12.75" hidden="1" customHeight="1" x14ac:dyDescent="0.25">
      <c r="A127" s="112"/>
      <c r="B127" s="114"/>
      <c r="C127" s="114"/>
      <c r="D127" s="114"/>
      <c r="E127" s="115"/>
      <c r="F127" s="116"/>
      <c r="G127" s="116"/>
      <c r="H127" s="116"/>
    </row>
    <row r="128" spans="1:8" ht="12.75" hidden="1" customHeight="1" x14ac:dyDescent="0.25">
      <c r="A128" s="112"/>
      <c r="B128" s="114"/>
      <c r="C128" s="114"/>
      <c r="D128" s="114"/>
      <c r="E128" s="115"/>
      <c r="F128" s="116"/>
      <c r="G128" s="116"/>
      <c r="H128" s="116"/>
    </row>
    <row r="129" spans="1:8" ht="12.75" hidden="1" customHeight="1" x14ac:dyDescent="0.25">
      <c r="A129" s="112"/>
      <c r="B129" s="114"/>
      <c r="C129" s="114"/>
      <c r="D129" s="114"/>
      <c r="E129" s="115"/>
      <c r="F129" s="116"/>
      <c r="G129" s="116"/>
      <c r="H129" s="116"/>
    </row>
    <row r="130" spans="1:8" ht="12.75" hidden="1" customHeight="1" x14ac:dyDescent="0.25">
      <c r="A130" s="112"/>
      <c r="B130" s="114"/>
      <c r="C130" s="114"/>
      <c r="D130" s="114"/>
      <c r="E130" s="115"/>
      <c r="F130" s="116"/>
      <c r="G130" s="116"/>
      <c r="H130" s="116"/>
    </row>
    <row r="131" spans="1:8" ht="12.75" hidden="1" customHeight="1" x14ac:dyDescent="0.25">
      <c r="A131" s="112"/>
      <c r="B131" s="114"/>
      <c r="C131" s="114"/>
      <c r="D131" s="114"/>
      <c r="E131" s="115"/>
      <c r="F131" s="116"/>
      <c r="G131" s="116"/>
      <c r="H131" s="116"/>
    </row>
    <row r="132" spans="1:8" ht="12.75" hidden="1" customHeight="1" x14ac:dyDescent="0.25">
      <c r="A132" s="112"/>
      <c r="B132" s="114"/>
      <c r="C132" s="114"/>
      <c r="D132" s="114"/>
      <c r="E132" s="115"/>
      <c r="F132" s="116"/>
      <c r="G132" s="116"/>
      <c r="H132" s="116"/>
    </row>
    <row r="133" spans="1:8" ht="12.75" hidden="1" customHeight="1" x14ac:dyDescent="0.25">
      <c r="A133" s="112"/>
      <c r="B133" s="114"/>
      <c r="C133" s="114"/>
      <c r="D133" s="114"/>
      <c r="E133" s="115"/>
      <c r="F133" s="116"/>
      <c r="G133" s="116"/>
      <c r="H133" s="116"/>
    </row>
    <row r="134" spans="1:8" ht="12.75" hidden="1" customHeight="1" x14ac:dyDescent="0.25">
      <c r="A134" s="112"/>
      <c r="B134" s="114"/>
      <c r="C134" s="114"/>
      <c r="D134" s="114"/>
      <c r="E134" s="115"/>
      <c r="F134" s="116"/>
      <c r="G134" s="116"/>
      <c r="H134" s="116"/>
    </row>
    <row r="135" spans="1:8" ht="12.75" hidden="1" customHeight="1" x14ac:dyDescent="0.25">
      <c r="A135" s="112"/>
      <c r="B135" s="114"/>
      <c r="C135" s="114"/>
      <c r="D135" s="114"/>
      <c r="E135" s="115"/>
      <c r="F135" s="116"/>
      <c r="G135" s="116"/>
      <c r="H135" s="116"/>
    </row>
    <row r="136" spans="1:8" ht="12.75" hidden="1" customHeight="1" x14ac:dyDescent="0.25">
      <c r="A136" s="112"/>
      <c r="B136" s="114"/>
      <c r="C136" s="114"/>
      <c r="D136" s="114"/>
      <c r="E136" s="115"/>
      <c r="F136" s="116"/>
      <c r="G136" s="116"/>
      <c r="H136" s="116"/>
    </row>
    <row r="137" spans="1:8" ht="12.75" hidden="1" customHeight="1" x14ac:dyDescent="0.25">
      <c r="A137" s="112"/>
      <c r="B137" s="114"/>
      <c r="C137" s="114"/>
      <c r="D137" s="114"/>
      <c r="E137" s="115"/>
      <c r="F137" s="116"/>
      <c r="G137" s="116"/>
      <c r="H137" s="116"/>
    </row>
    <row r="138" spans="1:8" ht="12.75" hidden="1" customHeight="1" x14ac:dyDescent="0.25">
      <c r="A138" s="112"/>
      <c r="B138" s="114"/>
      <c r="C138" s="114"/>
      <c r="D138" s="114"/>
      <c r="E138" s="115"/>
      <c r="F138" s="116"/>
      <c r="G138" s="116"/>
      <c r="H138" s="116"/>
    </row>
    <row r="139" spans="1:8" ht="12.75" hidden="1" customHeight="1" x14ac:dyDescent="0.25">
      <c r="A139" s="112"/>
      <c r="B139" s="114"/>
      <c r="C139" s="114"/>
      <c r="D139" s="114"/>
      <c r="E139" s="115"/>
      <c r="F139" s="116"/>
      <c r="G139" s="116"/>
      <c r="H139" s="116"/>
    </row>
    <row r="140" spans="1:8" ht="12.75" hidden="1" customHeight="1" x14ac:dyDescent="0.25">
      <c r="A140" s="112"/>
      <c r="B140" s="114"/>
      <c r="C140" s="114"/>
      <c r="D140" s="114"/>
      <c r="E140" s="115"/>
      <c r="F140" s="116"/>
      <c r="G140" s="116"/>
      <c r="H140" s="116"/>
    </row>
    <row r="141" spans="1:8" ht="12.75" hidden="1" customHeight="1" x14ac:dyDescent="0.25">
      <c r="A141" s="112"/>
      <c r="B141" s="114"/>
      <c r="C141" s="114"/>
      <c r="D141" s="114"/>
      <c r="E141" s="115"/>
      <c r="F141" s="116"/>
      <c r="G141" s="116"/>
      <c r="H141" s="116"/>
    </row>
    <row r="142" spans="1:8" ht="12.75" hidden="1" customHeight="1" x14ac:dyDescent="0.25">
      <c r="A142" s="112"/>
      <c r="B142" s="114"/>
      <c r="C142" s="114"/>
      <c r="D142" s="114"/>
      <c r="E142" s="115"/>
      <c r="F142" s="116"/>
      <c r="G142" s="116"/>
      <c r="H142" s="116"/>
    </row>
    <row r="143" spans="1:8" ht="12.75" hidden="1" customHeight="1" x14ac:dyDescent="0.25">
      <c r="A143" s="112"/>
      <c r="B143" s="114"/>
      <c r="C143" s="114"/>
      <c r="D143" s="114"/>
      <c r="E143" s="115"/>
      <c r="F143" s="116"/>
      <c r="G143" s="116"/>
      <c r="H143" s="116"/>
    </row>
    <row r="144" spans="1:8" ht="12.75" hidden="1" customHeight="1" x14ac:dyDescent="0.25">
      <c r="A144" s="112"/>
      <c r="B144" s="114"/>
      <c r="C144" s="114"/>
      <c r="D144" s="114"/>
      <c r="E144" s="115"/>
      <c r="F144" s="116"/>
      <c r="G144" s="116"/>
      <c r="H144" s="116"/>
    </row>
    <row r="145" spans="1:8" ht="12.75" hidden="1" customHeight="1" x14ac:dyDescent="0.25">
      <c r="A145" s="112"/>
      <c r="B145" s="114"/>
      <c r="C145" s="114"/>
      <c r="D145" s="114"/>
      <c r="E145" s="115"/>
      <c r="F145" s="116"/>
      <c r="G145" s="116"/>
      <c r="H145" s="116"/>
    </row>
    <row r="146" spans="1:8" ht="12.75" hidden="1" customHeight="1" x14ac:dyDescent="0.25">
      <c r="A146" s="112"/>
      <c r="B146" s="114"/>
      <c r="C146" s="114"/>
      <c r="D146" s="114"/>
      <c r="E146" s="115"/>
      <c r="F146" s="116"/>
      <c r="G146" s="116"/>
      <c r="H146" s="116"/>
    </row>
    <row r="147" spans="1:8" ht="12.75" hidden="1" customHeight="1" x14ac:dyDescent="0.25">
      <c r="A147" s="112"/>
      <c r="B147" s="114"/>
      <c r="C147" s="114"/>
      <c r="D147" s="114"/>
      <c r="E147" s="115"/>
      <c r="F147" s="116"/>
      <c r="G147" s="116"/>
      <c r="H147" s="116"/>
    </row>
    <row r="148" spans="1:8" ht="12.75" hidden="1" customHeight="1" x14ac:dyDescent="0.25">
      <c r="A148" s="112"/>
      <c r="B148" s="114"/>
      <c r="C148" s="114"/>
      <c r="D148" s="114"/>
      <c r="E148" s="115"/>
      <c r="F148" s="116"/>
      <c r="G148" s="116"/>
      <c r="H148" s="116"/>
    </row>
    <row r="149" spans="1:8" ht="12.75" hidden="1" customHeight="1" x14ac:dyDescent="0.25">
      <c r="A149" s="112"/>
      <c r="B149" s="114"/>
      <c r="C149" s="114"/>
      <c r="D149" s="114"/>
      <c r="E149" s="115"/>
      <c r="F149" s="116"/>
      <c r="G149" s="116"/>
      <c r="H149" s="116"/>
    </row>
    <row r="150" spans="1:8" ht="12.75" hidden="1" customHeight="1" x14ac:dyDescent="0.25">
      <c r="A150" s="112"/>
      <c r="B150" s="114"/>
      <c r="C150" s="114"/>
      <c r="D150" s="114"/>
      <c r="E150" s="115"/>
      <c r="F150" s="116"/>
      <c r="G150" s="116"/>
      <c r="H150" s="116"/>
    </row>
    <row r="151" spans="1:8" ht="12.75" hidden="1" customHeight="1" x14ac:dyDescent="0.25">
      <c r="A151" s="112"/>
      <c r="B151" s="114"/>
      <c r="C151" s="114"/>
      <c r="D151" s="114"/>
      <c r="E151" s="115"/>
      <c r="F151" s="116"/>
      <c r="G151" s="116"/>
      <c r="H151" s="116"/>
    </row>
    <row r="152" spans="1:8" ht="12.75" hidden="1" customHeight="1" x14ac:dyDescent="0.25">
      <c r="A152" s="112"/>
      <c r="B152" s="114"/>
      <c r="C152" s="114"/>
      <c r="D152" s="114"/>
      <c r="E152" s="115"/>
      <c r="F152" s="116"/>
      <c r="G152" s="116"/>
      <c r="H152" s="116"/>
    </row>
    <row r="153" spans="1:8" ht="12.75" hidden="1" customHeight="1" x14ac:dyDescent="0.25">
      <c r="A153" s="112"/>
      <c r="B153" s="114"/>
      <c r="C153" s="114"/>
      <c r="D153" s="114"/>
      <c r="E153" s="115"/>
      <c r="F153" s="116"/>
      <c r="G153" s="116"/>
      <c r="H153" s="116"/>
    </row>
    <row r="154" spans="1:8" ht="12.75" hidden="1" customHeight="1" x14ac:dyDescent="0.25">
      <c r="A154" s="112"/>
      <c r="B154" s="114"/>
      <c r="C154" s="114"/>
      <c r="D154" s="114"/>
      <c r="E154" s="115"/>
      <c r="F154" s="116"/>
      <c r="G154" s="116"/>
      <c r="H154" s="116"/>
    </row>
    <row r="155" spans="1:8" ht="12.75" hidden="1" customHeight="1" x14ac:dyDescent="0.25">
      <c r="A155" s="112"/>
      <c r="B155" s="114"/>
      <c r="C155" s="114"/>
      <c r="D155" s="114"/>
      <c r="E155" s="115"/>
      <c r="F155" s="116"/>
      <c r="G155" s="116"/>
      <c r="H155" s="116"/>
    </row>
    <row r="156" spans="1:8" ht="12.75" hidden="1" customHeight="1" x14ac:dyDescent="0.25">
      <c r="A156" s="112"/>
      <c r="B156" s="114"/>
      <c r="C156" s="114"/>
      <c r="D156" s="114"/>
      <c r="E156" s="115"/>
      <c r="F156" s="116"/>
      <c r="G156" s="116"/>
      <c r="H156" s="116"/>
    </row>
    <row r="157" spans="1:8" ht="12.75" hidden="1" customHeight="1" x14ac:dyDescent="0.25">
      <c r="A157" s="112"/>
      <c r="B157" s="114"/>
      <c r="C157" s="114"/>
      <c r="D157" s="114"/>
      <c r="E157" s="115"/>
      <c r="F157" s="116"/>
      <c r="G157" s="116"/>
      <c r="H157" s="116"/>
    </row>
    <row r="158" spans="1:8" ht="12.75" hidden="1" customHeight="1" x14ac:dyDescent="0.25">
      <c r="A158" s="112"/>
      <c r="B158" s="114"/>
      <c r="C158" s="114"/>
      <c r="D158" s="114"/>
      <c r="E158" s="115"/>
      <c r="F158" s="116"/>
      <c r="G158" s="116"/>
      <c r="H158" s="116"/>
    </row>
    <row r="159" spans="1:8" ht="12.75" hidden="1" customHeight="1" x14ac:dyDescent="0.25">
      <c r="A159" s="112"/>
      <c r="B159" s="114"/>
      <c r="C159" s="114"/>
      <c r="D159" s="114"/>
      <c r="E159" s="115"/>
      <c r="F159" s="116"/>
      <c r="G159" s="116"/>
      <c r="H159" s="116"/>
    </row>
    <row r="160" spans="1:8" ht="12.75" hidden="1" customHeight="1" x14ac:dyDescent="0.25">
      <c r="A160" s="112"/>
      <c r="B160" s="114"/>
      <c r="C160" s="114"/>
      <c r="D160" s="114"/>
      <c r="E160" s="115"/>
      <c r="F160" s="116"/>
      <c r="G160" s="116"/>
      <c r="H160" s="116"/>
    </row>
    <row r="161" spans="1:8" ht="12.75" hidden="1" customHeight="1" x14ac:dyDescent="0.25">
      <c r="A161" s="112"/>
      <c r="B161" s="114"/>
      <c r="C161" s="114"/>
      <c r="D161" s="114"/>
      <c r="E161" s="115"/>
      <c r="F161" s="116"/>
      <c r="G161" s="116"/>
      <c r="H161" s="116"/>
    </row>
    <row r="162" spans="1:8" ht="12.75" hidden="1" customHeight="1" x14ac:dyDescent="0.25">
      <c r="A162" s="112"/>
      <c r="B162" s="114"/>
      <c r="C162" s="114"/>
      <c r="D162" s="114"/>
      <c r="E162" s="115"/>
      <c r="F162" s="116"/>
      <c r="G162" s="116"/>
      <c r="H162" s="116"/>
    </row>
    <row r="163" spans="1:8" ht="12.75" hidden="1" customHeight="1" x14ac:dyDescent="0.25">
      <c r="A163" s="112"/>
      <c r="B163" s="114"/>
      <c r="C163" s="114"/>
      <c r="D163" s="114"/>
      <c r="E163" s="115"/>
      <c r="F163" s="116"/>
      <c r="G163" s="116"/>
      <c r="H163" s="116"/>
    </row>
    <row r="164" spans="1:8" ht="12.75" hidden="1" customHeight="1" x14ac:dyDescent="0.25">
      <c r="A164" s="112"/>
      <c r="B164" s="114"/>
      <c r="C164" s="114"/>
      <c r="D164" s="114"/>
      <c r="E164" s="115"/>
      <c r="F164" s="116"/>
      <c r="G164" s="116"/>
      <c r="H164" s="116"/>
    </row>
    <row r="165" spans="1:8" ht="12.75" hidden="1" customHeight="1" x14ac:dyDescent="0.25">
      <c r="A165" s="112"/>
      <c r="B165" s="114"/>
      <c r="C165" s="114"/>
      <c r="D165" s="114"/>
      <c r="E165" s="115"/>
      <c r="F165" s="116"/>
      <c r="G165" s="116"/>
      <c r="H165" s="116"/>
    </row>
    <row r="166" spans="1:8" ht="12.75" hidden="1" customHeight="1" x14ac:dyDescent="0.25">
      <c r="A166" s="112"/>
      <c r="B166" s="114"/>
      <c r="C166" s="114"/>
      <c r="D166" s="114"/>
      <c r="E166" s="115"/>
      <c r="F166" s="116"/>
      <c r="G166" s="116"/>
      <c r="H166" s="116"/>
    </row>
    <row r="167" spans="1:8" ht="12.75" hidden="1" customHeight="1" x14ac:dyDescent="0.25">
      <c r="A167" s="112"/>
      <c r="B167" s="114"/>
      <c r="C167" s="114"/>
      <c r="D167" s="114"/>
      <c r="E167" s="115"/>
      <c r="F167" s="116"/>
      <c r="G167" s="116"/>
      <c r="H167" s="116"/>
    </row>
    <row r="168" spans="1:8" ht="12.75" hidden="1" customHeight="1" x14ac:dyDescent="0.25">
      <c r="A168" s="112"/>
      <c r="B168" s="114"/>
      <c r="C168" s="114"/>
      <c r="D168" s="114"/>
      <c r="E168" s="115"/>
      <c r="F168" s="116"/>
      <c r="G168" s="116"/>
      <c r="H168" s="116"/>
    </row>
    <row r="169" spans="1:8" ht="12.75" hidden="1" customHeight="1" x14ac:dyDescent="0.25">
      <c r="A169" s="112"/>
      <c r="B169" s="114"/>
      <c r="C169" s="114"/>
      <c r="D169" s="114"/>
      <c r="E169" s="115"/>
      <c r="F169" s="116"/>
      <c r="G169" s="116"/>
      <c r="H169" s="116"/>
    </row>
    <row r="170" spans="1:8" ht="12.75" hidden="1" customHeight="1" x14ac:dyDescent="0.25">
      <c r="A170" s="112"/>
      <c r="B170" s="114"/>
      <c r="C170" s="114"/>
      <c r="D170" s="114"/>
      <c r="E170" s="115"/>
      <c r="F170" s="116"/>
      <c r="G170" s="116"/>
      <c r="H170" s="116"/>
    </row>
    <row r="171" spans="1:8" ht="12.75" hidden="1" customHeight="1" x14ac:dyDescent="0.25">
      <c r="A171" s="112"/>
      <c r="B171" s="114"/>
      <c r="C171" s="114"/>
      <c r="D171" s="114"/>
      <c r="E171" s="115"/>
      <c r="F171" s="116"/>
      <c r="G171" s="116"/>
      <c r="H171" s="116"/>
    </row>
    <row r="172" spans="1:8" ht="12.75" hidden="1" customHeight="1" x14ac:dyDescent="0.25">
      <c r="A172" s="112"/>
      <c r="B172" s="114"/>
      <c r="C172" s="114"/>
      <c r="D172" s="114"/>
      <c r="E172" s="115"/>
      <c r="F172" s="116"/>
      <c r="G172" s="116"/>
      <c r="H172" s="116"/>
    </row>
    <row r="173" spans="1:8" ht="12.75" hidden="1" customHeight="1" x14ac:dyDescent="0.25">
      <c r="A173" s="112"/>
      <c r="B173" s="114"/>
      <c r="C173" s="114"/>
      <c r="D173" s="114"/>
      <c r="E173" s="115"/>
      <c r="F173" s="116"/>
      <c r="G173" s="116"/>
      <c r="H173" s="116"/>
    </row>
    <row r="174" spans="1:8" ht="12.75" hidden="1" customHeight="1" x14ac:dyDescent="0.25">
      <c r="A174" s="112"/>
      <c r="B174" s="114"/>
      <c r="C174" s="114"/>
      <c r="D174" s="114"/>
      <c r="E174" s="115"/>
      <c r="F174" s="116"/>
      <c r="G174" s="116"/>
      <c r="H174" s="116"/>
    </row>
    <row r="175" spans="1:8" ht="12.75" hidden="1" customHeight="1" x14ac:dyDescent="0.25">
      <c r="A175" s="112"/>
      <c r="B175" s="114"/>
      <c r="C175" s="114"/>
      <c r="D175" s="114"/>
      <c r="E175" s="115"/>
      <c r="F175" s="116"/>
      <c r="G175" s="116"/>
      <c r="H175" s="116"/>
    </row>
    <row r="176" spans="1:8" ht="12.75" hidden="1" customHeight="1" x14ac:dyDescent="0.25">
      <c r="A176" s="112"/>
      <c r="B176" s="114"/>
      <c r="C176" s="114"/>
      <c r="D176" s="114"/>
      <c r="E176" s="115"/>
      <c r="F176" s="116"/>
      <c r="G176" s="116"/>
      <c r="H176" s="116"/>
    </row>
    <row r="177" spans="1:8" ht="12.75" hidden="1" customHeight="1" x14ac:dyDescent="0.25">
      <c r="A177" s="112"/>
      <c r="B177" s="114"/>
      <c r="C177" s="114"/>
      <c r="D177" s="114"/>
      <c r="E177" s="115"/>
      <c r="F177" s="116"/>
      <c r="G177" s="116"/>
      <c r="H177" s="116"/>
    </row>
    <row r="178" spans="1:8" ht="12.75" hidden="1" customHeight="1" x14ac:dyDescent="0.25">
      <c r="A178" s="112"/>
      <c r="B178" s="114"/>
      <c r="C178" s="114"/>
      <c r="D178" s="114"/>
      <c r="E178" s="115"/>
      <c r="F178" s="116"/>
      <c r="G178" s="116"/>
      <c r="H178" s="116"/>
    </row>
    <row r="179" spans="1:8" ht="12.75" hidden="1" customHeight="1" x14ac:dyDescent="0.25">
      <c r="A179" s="112"/>
      <c r="B179" s="114"/>
      <c r="C179" s="114"/>
      <c r="D179" s="114"/>
      <c r="E179" s="115"/>
      <c r="F179" s="116"/>
      <c r="G179" s="116"/>
      <c r="H179" s="116"/>
    </row>
    <row r="180" spans="1:8" ht="12.75" hidden="1" customHeight="1" x14ac:dyDescent="0.25">
      <c r="A180" s="112"/>
      <c r="B180" s="114"/>
      <c r="C180" s="114"/>
      <c r="D180" s="114"/>
      <c r="E180" s="115"/>
      <c r="F180" s="116"/>
      <c r="G180" s="116"/>
      <c r="H180" s="116"/>
    </row>
    <row r="181" spans="1:8" ht="12.75" hidden="1" customHeight="1" x14ac:dyDescent="0.25">
      <c r="A181" s="112"/>
      <c r="B181" s="114"/>
      <c r="C181" s="114"/>
      <c r="D181" s="114"/>
      <c r="E181" s="115"/>
      <c r="F181" s="116"/>
      <c r="G181" s="116"/>
      <c r="H181" s="116"/>
    </row>
    <row r="182" spans="1:8" ht="12.75" hidden="1" customHeight="1" x14ac:dyDescent="0.25">
      <c r="A182" s="112"/>
      <c r="B182" s="114"/>
      <c r="C182" s="114"/>
      <c r="D182" s="114"/>
      <c r="E182" s="115"/>
      <c r="F182" s="116"/>
      <c r="G182" s="116"/>
      <c r="H182" s="116"/>
    </row>
    <row r="183" spans="1:8" ht="12.75" hidden="1" customHeight="1" x14ac:dyDescent="0.25">
      <c r="A183" s="112"/>
      <c r="B183" s="114"/>
      <c r="C183" s="114"/>
      <c r="D183" s="114"/>
      <c r="E183" s="115"/>
      <c r="F183" s="116"/>
      <c r="G183" s="116"/>
      <c r="H183" s="116"/>
    </row>
    <row r="184" spans="1:8" ht="12.75" hidden="1" customHeight="1" x14ac:dyDescent="0.25">
      <c r="A184" s="112"/>
      <c r="B184" s="114"/>
      <c r="C184" s="114"/>
      <c r="D184" s="114"/>
      <c r="E184" s="115"/>
      <c r="F184" s="116"/>
      <c r="G184" s="116"/>
      <c r="H184" s="116"/>
    </row>
    <row r="185" spans="1:8" ht="12.75" hidden="1" customHeight="1" x14ac:dyDescent="0.25">
      <c r="A185" s="112"/>
      <c r="B185" s="114"/>
      <c r="C185" s="114"/>
      <c r="D185" s="114"/>
      <c r="E185" s="115"/>
      <c r="F185" s="116"/>
      <c r="G185" s="116"/>
      <c r="H185" s="116"/>
    </row>
    <row r="186" spans="1:8" ht="12.75" hidden="1" customHeight="1" x14ac:dyDescent="0.25">
      <c r="A186" s="112"/>
      <c r="B186" s="114"/>
      <c r="C186" s="114"/>
      <c r="D186" s="114"/>
      <c r="E186" s="115"/>
      <c r="F186" s="116"/>
      <c r="G186" s="116"/>
      <c r="H186" s="116"/>
    </row>
    <row r="187" spans="1:8" ht="12.75" hidden="1" customHeight="1" x14ac:dyDescent="0.25">
      <c r="A187" s="112"/>
      <c r="B187" s="114"/>
      <c r="C187" s="114"/>
      <c r="D187" s="114"/>
      <c r="E187" s="115"/>
      <c r="F187" s="116"/>
      <c r="G187" s="116"/>
      <c r="H187" s="116"/>
    </row>
    <row r="188" spans="1:8" ht="12.75" hidden="1" customHeight="1" x14ac:dyDescent="0.25">
      <c r="A188" s="112"/>
      <c r="B188" s="114"/>
      <c r="C188" s="114"/>
      <c r="D188" s="114"/>
      <c r="E188" s="115"/>
      <c r="F188" s="116"/>
      <c r="G188" s="116"/>
      <c r="H188" s="116"/>
    </row>
    <row r="189" spans="1:8" ht="12.75" hidden="1" customHeight="1" x14ac:dyDescent="0.25">
      <c r="A189" s="112"/>
      <c r="B189" s="114"/>
      <c r="C189" s="114"/>
      <c r="D189" s="114"/>
      <c r="E189" s="115"/>
      <c r="F189" s="116"/>
      <c r="G189" s="116"/>
      <c r="H189" s="116"/>
    </row>
    <row r="190" spans="1:8" ht="12.75" hidden="1" customHeight="1" x14ac:dyDescent="0.25">
      <c r="A190" s="112"/>
      <c r="B190" s="114"/>
      <c r="C190" s="114"/>
      <c r="D190" s="114"/>
      <c r="E190" s="115"/>
      <c r="F190" s="116"/>
      <c r="G190" s="116"/>
      <c r="H190" s="116"/>
    </row>
    <row r="191" spans="1:8" ht="12.75" hidden="1" customHeight="1" x14ac:dyDescent="0.25">
      <c r="A191" s="112"/>
      <c r="B191" s="114"/>
      <c r="C191" s="114"/>
      <c r="D191" s="114"/>
      <c r="E191" s="115"/>
      <c r="F191" s="116"/>
      <c r="G191" s="116"/>
      <c r="H191" s="116"/>
    </row>
    <row r="192" spans="1:8" ht="12.75" hidden="1" customHeight="1" x14ac:dyDescent="0.25">
      <c r="A192" s="112"/>
      <c r="B192" s="114"/>
      <c r="C192" s="114"/>
      <c r="D192" s="114"/>
      <c r="E192" s="115"/>
      <c r="F192" s="116"/>
      <c r="G192" s="116"/>
      <c r="H192" s="116"/>
    </row>
    <row r="193" spans="1:8" ht="12.75" hidden="1" customHeight="1" x14ac:dyDescent="0.25">
      <c r="A193" s="112"/>
      <c r="B193" s="114"/>
      <c r="C193" s="114"/>
      <c r="D193" s="114"/>
      <c r="E193" s="115"/>
      <c r="F193" s="116"/>
      <c r="G193" s="116"/>
      <c r="H193" s="116"/>
    </row>
    <row r="194" spans="1:8" ht="12.75" hidden="1" customHeight="1" x14ac:dyDescent="0.25">
      <c r="A194" s="112"/>
      <c r="B194" s="114"/>
      <c r="C194" s="114"/>
      <c r="D194" s="114"/>
      <c r="E194" s="115"/>
      <c r="F194" s="116"/>
      <c r="G194" s="116"/>
      <c r="H194" s="116"/>
    </row>
    <row r="195" spans="1:8" ht="12.75" hidden="1" customHeight="1" x14ac:dyDescent="0.25">
      <c r="A195" s="112"/>
      <c r="B195" s="114"/>
      <c r="C195" s="114"/>
      <c r="D195" s="114"/>
      <c r="E195" s="115"/>
      <c r="F195" s="116"/>
      <c r="G195" s="116"/>
      <c r="H195" s="116"/>
    </row>
    <row r="196" spans="1:8" ht="12.75" hidden="1" customHeight="1" x14ac:dyDescent="0.25">
      <c r="A196" s="112"/>
      <c r="B196" s="114"/>
      <c r="C196" s="114"/>
      <c r="D196" s="114"/>
      <c r="E196" s="115"/>
      <c r="F196" s="116"/>
      <c r="G196" s="116"/>
      <c r="H196" s="116"/>
    </row>
    <row r="197" spans="1:8" ht="12.75" hidden="1" customHeight="1" x14ac:dyDescent="0.25">
      <c r="A197" s="112"/>
      <c r="B197" s="114"/>
      <c r="C197" s="114"/>
      <c r="D197" s="114"/>
      <c r="E197" s="115"/>
      <c r="F197" s="116"/>
      <c r="G197" s="116"/>
      <c r="H197" s="116"/>
    </row>
    <row r="198" spans="1:8" ht="12.75" hidden="1" customHeight="1" x14ac:dyDescent="0.25">
      <c r="A198" s="112"/>
      <c r="B198" s="114"/>
      <c r="C198" s="114"/>
      <c r="D198" s="114"/>
      <c r="E198" s="115"/>
      <c r="F198" s="116"/>
      <c r="G198" s="116"/>
      <c r="H198" s="116"/>
    </row>
    <row r="199" spans="1:8" ht="12.75" hidden="1" customHeight="1" x14ac:dyDescent="0.25">
      <c r="A199" s="112"/>
      <c r="B199" s="114"/>
      <c r="C199" s="114"/>
      <c r="D199" s="114"/>
      <c r="E199" s="115"/>
      <c r="F199" s="116"/>
      <c r="G199" s="116"/>
      <c r="H199" s="116"/>
    </row>
    <row r="200" spans="1:8" ht="12.75" hidden="1" customHeight="1" x14ac:dyDescent="0.25">
      <c r="A200" s="112"/>
      <c r="B200" s="114"/>
      <c r="C200" s="114"/>
      <c r="D200" s="114"/>
      <c r="E200" s="115"/>
      <c r="F200" s="116"/>
      <c r="G200" s="116"/>
      <c r="H200" s="116"/>
    </row>
    <row r="201" spans="1:8" ht="12.75" hidden="1" customHeight="1" x14ac:dyDescent="0.25">
      <c r="A201" s="112"/>
      <c r="B201" s="114"/>
      <c r="C201" s="114"/>
      <c r="D201" s="114"/>
      <c r="E201" s="115"/>
      <c r="F201" s="116"/>
      <c r="G201" s="116"/>
      <c r="H201" s="116"/>
    </row>
    <row r="202" spans="1:8" ht="12.75" hidden="1" customHeight="1" x14ac:dyDescent="0.25">
      <c r="A202" s="112"/>
      <c r="B202" s="114"/>
      <c r="C202" s="114"/>
      <c r="D202" s="114"/>
      <c r="E202" s="115"/>
      <c r="F202" s="116"/>
      <c r="G202" s="116"/>
      <c r="H202" s="116"/>
    </row>
    <row r="203" spans="1:8" ht="12.75" hidden="1" customHeight="1" x14ac:dyDescent="0.25">
      <c r="A203" s="112"/>
      <c r="B203" s="114"/>
      <c r="C203" s="114"/>
      <c r="D203" s="114"/>
      <c r="E203" s="115"/>
      <c r="F203" s="116"/>
      <c r="G203" s="116"/>
      <c r="H203" s="116"/>
    </row>
    <row r="204" spans="1:8" ht="12.75" hidden="1" customHeight="1" x14ac:dyDescent="0.25">
      <c r="A204" s="112"/>
      <c r="B204" s="114"/>
      <c r="C204" s="114"/>
      <c r="D204" s="114"/>
      <c r="E204" s="115"/>
      <c r="F204" s="116"/>
      <c r="G204" s="116"/>
      <c r="H204" s="116"/>
    </row>
    <row r="205" spans="1:8" ht="12.75" hidden="1" customHeight="1" x14ac:dyDescent="0.25">
      <c r="A205" s="112"/>
      <c r="B205" s="114"/>
      <c r="C205" s="114"/>
      <c r="D205" s="114"/>
      <c r="E205" s="115"/>
      <c r="F205" s="116"/>
      <c r="G205" s="116"/>
      <c r="H205" s="116"/>
    </row>
    <row r="206" spans="1:8" ht="12.75" hidden="1" customHeight="1" x14ac:dyDescent="0.25">
      <c r="A206" s="112"/>
      <c r="B206" s="114"/>
      <c r="C206" s="114"/>
      <c r="D206" s="114"/>
      <c r="E206" s="115"/>
      <c r="F206" s="116"/>
      <c r="G206" s="116"/>
      <c r="H206" s="116"/>
    </row>
    <row r="207" spans="1:8" ht="12.75" hidden="1" customHeight="1" x14ac:dyDescent="0.25">
      <c r="A207" s="112"/>
      <c r="B207" s="114"/>
      <c r="C207" s="114"/>
      <c r="D207" s="114"/>
      <c r="E207" s="115"/>
      <c r="F207" s="116"/>
      <c r="G207" s="116"/>
      <c r="H207" s="116"/>
    </row>
    <row r="208" spans="1:8" ht="12.75" hidden="1" customHeight="1" x14ac:dyDescent="0.25">
      <c r="A208" s="112"/>
      <c r="B208" s="114"/>
      <c r="C208" s="114"/>
      <c r="D208" s="114"/>
      <c r="E208" s="115"/>
      <c r="F208" s="116"/>
      <c r="G208" s="116"/>
      <c r="H208" s="116"/>
    </row>
    <row r="209" spans="1:8" ht="12.75" hidden="1" customHeight="1" x14ac:dyDescent="0.25">
      <c r="A209" s="112"/>
      <c r="B209" s="114"/>
      <c r="C209" s="114"/>
      <c r="D209" s="114"/>
      <c r="E209" s="115"/>
      <c r="F209" s="116"/>
      <c r="G209" s="116"/>
      <c r="H209" s="116"/>
    </row>
    <row r="210" spans="1:8" ht="12.75" hidden="1" customHeight="1" x14ac:dyDescent="0.25">
      <c r="A210" s="112"/>
      <c r="B210" s="114"/>
      <c r="C210" s="114"/>
      <c r="D210" s="114"/>
      <c r="E210" s="115"/>
      <c r="F210" s="116"/>
      <c r="G210" s="116"/>
      <c r="H210" s="116"/>
    </row>
    <row r="211" spans="1:8" ht="12.75" hidden="1" customHeight="1" x14ac:dyDescent="0.25">
      <c r="A211" s="112"/>
      <c r="B211" s="114"/>
      <c r="C211" s="114"/>
      <c r="D211" s="114"/>
      <c r="E211" s="115"/>
      <c r="F211" s="116"/>
      <c r="G211" s="116"/>
      <c r="H211" s="116"/>
    </row>
    <row r="212" spans="1:8" ht="12.75" hidden="1" customHeight="1" x14ac:dyDescent="0.25">
      <c r="A212" s="112"/>
      <c r="B212" s="114"/>
      <c r="C212" s="114"/>
      <c r="D212" s="114"/>
      <c r="E212" s="115"/>
      <c r="F212" s="116"/>
      <c r="G212" s="116"/>
      <c r="H212" s="116"/>
    </row>
    <row r="213" spans="1:8" ht="12.75" hidden="1" customHeight="1" x14ac:dyDescent="0.25">
      <c r="A213" s="112"/>
      <c r="B213" s="114"/>
      <c r="C213" s="114"/>
      <c r="D213" s="114"/>
      <c r="E213" s="115"/>
      <c r="F213" s="116"/>
      <c r="G213" s="116"/>
      <c r="H213" s="116"/>
    </row>
    <row r="214" spans="1:8" ht="12.75" hidden="1" customHeight="1" x14ac:dyDescent="0.25">
      <c r="A214" s="112"/>
      <c r="B214" s="114"/>
      <c r="C214" s="114"/>
      <c r="D214" s="114"/>
      <c r="E214" s="115"/>
      <c r="F214" s="116"/>
      <c r="G214" s="116"/>
      <c r="H214" s="116"/>
    </row>
    <row r="215" spans="1:8" ht="12.75" hidden="1" customHeight="1" x14ac:dyDescent="0.25">
      <c r="A215" s="112"/>
      <c r="B215" s="114"/>
      <c r="C215" s="114"/>
      <c r="D215" s="114"/>
      <c r="E215" s="115"/>
      <c r="F215" s="116"/>
      <c r="G215" s="116"/>
      <c r="H215" s="116"/>
    </row>
    <row r="216" spans="1:8" ht="12.75" hidden="1" customHeight="1" x14ac:dyDescent="0.25">
      <c r="A216" s="112"/>
      <c r="B216" s="114"/>
      <c r="C216" s="114"/>
      <c r="D216" s="114"/>
      <c r="E216" s="115"/>
      <c r="F216" s="116"/>
      <c r="G216" s="116"/>
      <c r="H216" s="116"/>
    </row>
    <row r="217" spans="1:8" ht="12.75" hidden="1" customHeight="1" x14ac:dyDescent="0.25">
      <c r="A217" s="112"/>
      <c r="B217" s="114"/>
      <c r="C217" s="114"/>
      <c r="D217" s="114"/>
      <c r="E217" s="115"/>
      <c r="F217" s="116"/>
      <c r="G217" s="116"/>
      <c r="H217" s="116"/>
    </row>
    <row r="218" spans="1:8" ht="12.75" hidden="1" customHeight="1" x14ac:dyDescent="0.25">
      <c r="A218" s="112"/>
      <c r="B218" s="114"/>
      <c r="C218" s="114"/>
      <c r="D218" s="114"/>
      <c r="E218" s="115"/>
      <c r="F218" s="116"/>
      <c r="G218" s="116"/>
      <c r="H218" s="116"/>
    </row>
    <row r="219" spans="1:8" ht="12.75" hidden="1" customHeight="1" x14ac:dyDescent="0.25">
      <c r="A219" s="112"/>
      <c r="B219" s="114"/>
      <c r="C219" s="114"/>
      <c r="D219" s="114"/>
      <c r="E219" s="115"/>
      <c r="F219" s="116"/>
      <c r="G219" s="116"/>
      <c r="H219" s="116"/>
    </row>
    <row r="220" spans="1:8" ht="12.75" hidden="1" customHeight="1" x14ac:dyDescent="0.25">
      <c r="A220" s="112"/>
      <c r="B220" s="114"/>
      <c r="C220" s="114"/>
      <c r="D220" s="114"/>
      <c r="E220" s="115"/>
      <c r="F220" s="116"/>
      <c r="G220" s="116"/>
      <c r="H220" s="116"/>
    </row>
    <row r="221" spans="1:8" ht="12.75" hidden="1" customHeight="1" x14ac:dyDescent="0.25">
      <c r="A221" s="112"/>
      <c r="B221" s="114"/>
      <c r="C221" s="114"/>
      <c r="D221" s="114"/>
      <c r="E221" s="115"/>
      <c r="F221" s="116"/>
      <c r="G221" s="116"/>
      <c r="H221" s="116"/>
    </row>
    <row r="222" spans="1:8" ht="12.75" hidden="1" customHeight="1" x14ac:dyDescent="0.25">
      <c r="A222" s="112"/>
      <c r="B222" s="114"/>
      <c r="C222" s="114"/>
      <c r="D222" s="114"/>
      <c r="E222" s="115"/>
      <c r="F222" s="116"/>
      <c r="G222" s="116"/>
      <c r="H222" s="116"/>
    </row>
    <row r="223" spans="1:8" ht="12.75" hidden="1" customHeight="1" x14ac:dyDescent="0.25">
      <c r="A223" s="112"/>
      <c r="B223" s="114"/>
      <c r="C223" s="114"/>
      <c r="D223" s="114"/>
      <c r="E223" s="115"/>
      <c r="F223" s="116"/>
      <c r="G223" s="116"/>
      <c r="H223" s="116"/>
    </row>
    <row r="224" spans="1:8" ht="12.75" hidden="1" customHeight="1" x14ac:dyDescent="0.25">
      <c r="A224" s="112"/>
      <c r="B224" s="114"/>
      <c r="C224" s="114"/>
      <c r="D224" s="114"/>
      <c r="E224" s="115"/>
      <c r="F224" s="116"/>
      <c r="G224" s="116"/>
      <c r="H224" s="116"/>
    </row>
    <row r="225" spans="1:8" ht="12.75" hidden="1" customHeight="1" x14ac:dyDescent="0.25">
      <c r="A225" s="112"/>
      <c r="B225" s="114"/>
      <c r="C225" s="114"/>
      <c r="D225" s="114"/>
      <c r="E225" s="115"/>
      <c r="F225" s="116"/>
      <c r="G225" s="116"/>
      <c r="H225" s="116"/>
    </row>
    <row r="226" spans="1:8" ht="12.75" hidden="1" customHeight="1" x14ac:dyDescent="0.25">
      <c r="A226" s="112"/>
      <c r="B226" s="114"/>
      <c r="C226" s="114"/>
      <c r="D226" s="114"/>
      <c r="E226" s="115"/>
      <c r="F226" s="116"/>
      <c r="G226" s="116"/>
      <c r="H226" s="116"/>
    </row>
    <row r="227" spans="1:8" ht="12.75" hidden="1" customHeight="1" x14ac:dyDescent="0.25">
      <c r="A227" s="112"/>
      <c r="B227" s="114"/>
      <c r="C227" s="114"/>
      <c r="D227" s="114"/>
      <c r="E227" s="115"/>
      <c r="F227" s="116"/>
      <c r="G227" s="116"/>
      <c r="H227" s="116"/>
    </row>
    <row r="228" spans="1:8" ht="12.75" hidden="1" customHeight="1" x14ac:dyDescent="0.25">
      <c r="A228" s="112"/>
      <c r="B228" s="114"/>
      <c r="C228" s="114"/>
      <c r="D228" s="114"/>
      <c r="E228" s="115"/>
      <c r="F228" s="116"/>
      <c r="G228" s="116"/>
      <c r="H228" s="116"/>
    </row>
    <row r="229" spans="1:8" ht="12.75" hidden="1" customHeight="1" x14ac:dyDescent="0.25">
      <c r="A229" s="112"/>
      <c r="B229" s="114"/>
      <c r="C229" s="114"/>
      <c r="D229" s="114"/>
      <c r="E229" s="115"/>
      <c r="F229" s="116"/>
      <c r="G229" s="116"/>
      <c r="H229" s="116"/>
    </row>
    <row r="230" spans="1:8" ht="12.75" hidden="1" customHeight="1" x14ac:dyDescent="0.25">
      <c r="A230" s="112"/>
      <c r="B230" s="114"/>
      <c r="C230" s="114"/>
      <c r="D230" s="114"/>
      <c r="E230" s="115"/>
      <c r="F230" s="116"/>
      <c r="G230" s="116"/>
      <c r="H230" s="116"/>
    </row>
    <row r="231" spans="1:8" ht="12.75" hidden="1" customHeight="1" x14ac:dyDescent="0.25">
      <c r="A231" s="112"/>
      <c r="B231" s="114"/>
      <c r="C231" s="114"/>
      <c r="D231" s="114"/>
      <c r="E231" s="115"/>
      <c r="F231" s="116"/>
      <c r="G231" s="116"/>
      <c r="H231" s="116"/>
    </row>
    <row r="232" spans="1:8" ht="12.75" hidden="1" customHeight="1" x14ac:dyDescent="0.25">
      <c r="A232" s="112"/>
      <c r="B232" s="114"/>
      <c r="C232" s="114"/>
      <c r="D232" s="114"/>
      <c r="E232" s="115"/>
      <c r="F232" s="116"/>
      <c r="G232" s="116"/>
      <c r="H232" s="116"/>
    </row>
    <row r="233" spans="1:8" ht="12.75" hidden="1" customHeight="1" x14ac:dyDescent="0.25">
      <c r="A233" s="112"/>
      <c r="B233" s="114"/>
      <c r="C233" s="114"/>
      <c r="D233" s="114"/>
      <c r="E233" s="115"/>
      <c r="F233" s="116"/>
      <c r="G233" s="116"/>
      <c r="H233" s="116"/>
    </row>
    <row r="234" spans="1:8" ht="12.75" hidden="1" customHeight="1" x14ac:dyDescent="0.25">
      <c r="A234" s="112"/>
      <c r="B234" s="114"/>
      <c r="C234" s="114"/>
      <c r="D234" s="114"/>
      <c r="E234" s="115"/>
      <c r="F234" s="116"/>
      <c r="G234" s="116"/>
      <c r="H234" s="116"/>
    </row>
    <row r="235" spans="1:8" ht="12.75" hidden="1" customHeight="1" x14ac:dyDescent="0.25">
      <c r="A235" s="112"/>
      <c r="B235" s="114"/>
      <c r="C235" s="114"/>
      <c r="D235" s="114"/>
      <c r="E235" s="115"/>
      <c r="F235" s="116"/>
      <c r="G235" s="116"/>
      <c r="H235" s="116"/>
    </row>
    <row r="236" spans="1:8" ht="12.75" hidden="1" customHeight="1" x14ac:dyDescent="0.25">
      <c r="A236" s="112"/>
      <c r="B236" s="114"/>
      <c r="C236" s="114"/>
      <c r="D236" s="114"/>
      <c r="E236" s="115"/>
      <c r="F236" s="116"/>
      <c r="G236" s="116"/>
      <c r="H236" s="116"/>
    </row>
    <row r="237" spans="1:8" ht="12.75" hidden="1" customHeight="1" x14ac:dyDescent="0.25">
      <c r="A237" s="112"/>
      <c r="B237" s="114"/>
      <c r="C237" s="114"/>
      <c r="D237" s="114"/>
      <c r="E237" s="115"/>
      <c r="F237" s="116"/>
      <c r="G237" s="116"/>
      <c r="H237" s="116"/>
    </row>
    <row r="238" spans="1:8" ht="12.75" hidden="1" customHeight="1" x14ac:dyDescent="0.25">
      <c r="A238" s="112"/>
      <c r="B238" s="114"/>
      <c r="C238" s="114"/>
      <c r="D238" s="114"/>
      <c r="E238" s="115"/>
      <c r="F238" s="116"/>
      <c r="G238" s="116"/>
      <c r="H238" s="116"/>
    </row>
    <row r="239" spans="1:8" ht="12.75" hidden="1" customHeight="1" x14ac:dyDescent="0.25">
      <c r="A239" s="112"/>
      <c r="B239" s="114"/>
      <c r="C239" s="114"/>
      <c r="D239" s="114"/>
      <c r="E239" s="115"/>
      <c r="F239" s="116"/>
      <c r="G239" s="116"/>
      <c r="H239" s="116"/>
    </row>
    <row r="240" spans="1:8" ht="12.75" hidden="1" customHeight="1" x14ac:dyDescent="0.25">
      <c r="A240" s="112"/>
      <c r="B240" s="114"/>
      <c r="C240" s="114"/>
      <c r="D240" s="114"/>
      <c r="E240" s="115"/>
      <c r="F240" s="116"/>
      <c r="G240" s="116"/>
      <c r="H240" s="116"/>
    </row>
    <row r="241" spans="1:8" ht="12.75" hidden="1" customHeight="1" x14ac:dyDescent="0.25">
      <c r="A241" s="112"/>
      <c r="B241" s="114"/>
      <c r="C241" s="114"/>
      <c r="D241" s="114"/>
      <c r="E241" s="115"/>
      <c r="F241" s="116"/>
      <c r="G241" s="116"/>
      <c r="H241" s="116"/>
    </row>
    <row r="242" spans="1:8" ht="12.75" hidden="1" customHeight="1" x14ac:dyDescent="0.25">
      <c r="A242" s="112"/>
      <c r="B242" s="114"/>
      <c r="C242" s="114"/>
      <c r="D242" s="114"/>
      <c r="E242" s="115"/>
      <c r="F242" s="116"/>
      <c r="G242" s="116"/>
      <c r="H242" s="116"/>
    </row>
    <row r="243" spans="1:8" ht="12.75" hidden="1" customHeight="1" x14ac:dyDescent="0.25">
      <c r="A243" s="112"/>
      <c r="B243" s="114"/>
      <c r="C243" s="114"/>
      <c r="D243" s="114"/>
      <c r="E243" s="115"/>
      <c r="F243" s="116"/>
      <c r="G243" s="116"/>
      <c r="H243" s="116"/>
    </row>
    <row r="244" spans="1:8" ht="12.75" hidden="1" customHeight="1" x14ac:dyDescent="0.25">
      <c r="A244" s="112"/>
      <c r="B244" s="114"/>
      <c r="C244" s="114"/>
      <c r="D244" s="114"/>
      <c r="E244" s="115"/>
      <c r="F244" s="116"/>
      <c r="G244" s="116"/>
      <c r="H244" s="116"/>
    </row>
    <row r="245" spans="1:8" ht="12.75" hidden="1" customHeight="1" x14ac:dyDescent="0.25">
      <c r="A245" s="112"/>
      <c r="B245" s="114"/>
      <c r="C245" s="114"/>
      <c r="D245" s="114"/>
      <c r="E245" s="115"/>
      <c r="F245" s="116"/>
      <c r="G245" s="116"/>
      <c r="H245" s="116"/>
    </row>
    <row r="246" spans="1:8" ht="12.75" hidden="1" customHeight="1" x14ac:dyDescent="0.25">
      <c r="A246" s="112"/>
      <c r="B246" s="114"/>
      <c r="C246" s="114"/>
      <c r="D246" s="114"/>
      <c r="E246" s="115"/>
      <c r="F246" s="116"/>
      <c r="G246" s="116"/>
      <c r="H246" s="116"/>
    </row>
    <row r="247" spans="1:8" ht="12.75" hidden="1" customHeight="1" x14ac:dyDescent="0.25">
      <c r="A247" s="112"/>
      <c r="B247" s="114"/>
      <c r="C247" s="114"/>
      <c r="D247" s="114"/>
      <c r="E247" s="115"/>
      <c r="F247" s="116"/>
      <c r="G247" s="116"/>
      <c r="H247" s="116"/>
    </row>
    <row r="248" spans="1:8" ht="12.75" hidden="1" customHeight="1" x14ac:dyDescent="0.25">
      <c r="A248" s="112"/>
      <c r="B248" s="114"/>
      <c r="C248" s="114"/>
      <c r="D248" s="114"/>
      <c r="E248" s="115"/>
      <c r="F248" s="116"/>
      <c r="G248" s="116"/>
      <c r="H248" s="116"/>
    </row>
    <row r="249" spans="1:8" ht="12.75" hidden="1" customHeight="1" x14ac:dyDescent="0.25">
      <c r="A249" s="112"/>
      <c r="B249" s="114"/>
      <c r="C249" s="114"/>
      <c r="D249" s="114"/>
      <c r="E249" s="115"/>
      <c r="F249" s="116"/>
      <c r="G249" s="116"/>
      <c r="H249" s="116"/>
    </row>
    <row r="250" spans="1:8" ht="12.75" hidden="1" customHeight="1" x14ac:dyDescent="0.25">
      <c r="A250" s="112"/>
      <c r="B250" s="114"/>
      <c r="C250" s="114"/>
      <c r="D250" s="114"/>
      <c r="E250" s="115"/>
      <c r="F250" s="116"/>
      <c r="G250" s="116"/>
      <c r="H250" s="116"/>
    </row>
    <row r="251" spans="1:8" ht="12.75" hidden="1" customHeight="1" x14ac:dyDescent="0.25">
      <c r="A251" s="112"/>
      <c r="B251" s="114"/>
      <c r="C251" s="114"/>
      <c r="D251" s="114"/>
      <c r="E251" s="115"/>
      <c r="F251" s="116"/>
      <c r="G251" s="116"/>
      <c r="H251" s="116"/>
    </row>
    <row r="252" spans="1:8" ht="12.75" hidden="1" customHeight="1" x14ac:dyDescent="0.25">
      <c r="A252" s="112"/>
      <c r="B252" s="114"/>
      <c r="C252" s="114"/>
      <c r="D252" s="114"/>
      <c r="E252" s="115"/>
      <c r="F252" s="116"/>
      <c r="G252" s="116"/>
      <c r="H252" s="116"/>
    </row>
    <row r="253" spans="1:8" ht="12.75" hidden="1" customHeight="1" x14ac:dyDescent="0.25">
      <c r="A253" s="112"/>
      <c r="B253" s="114"/>
      <c r="C253" s="114"/>
      <c r="D253" s="114"/>
      <c r="E253" s="115"/>
      <c r="F253" s="116"/>
      <c r="G253" s="116"/>
      <c r="H253" s="116"/>
    </row>
    <row r="254" spans="1:8" ht="12.75" hidden="1" customHeight="1" x14ac:dyDescent="0.25">
      <c r="A254" s="112"/>
      <c r="B254" s="114"/>
      <c r="C254" s="114"/>
      <c r="D254" s="114"/>
      <c r="E254" s="115"/>
      <c r="F254" s="116"/>
      <c r="G254" s="116"/>
      <c r="H254" s="116"/>
    </row>
    <row r="255" spans="1:8" ht="12.75" hidden="1" customHeight="1" x14ac:dyDescent="0.25">
      <c r="A255" s="112"/>
      <c r="B255" s="114"/>
      <c r="C255" s="114"/>
      <c r="D255" s="114"/>
      <c r="E255" s="115"/>
      <c r="F255" s="116"/>
      <c r="G255" s="116"/>
      <c r="H255" s="116"/>
    </row>
    <row r="256" spans="1:8" ht="12.75" hidden="1" customHeight="1" x14ac:dyDescent="0.25">
      <c r="A256" s="112"/>
      <c r="B256" s="114"/>
      <c r="C256" s="114"/>
      <c r="D256" s="114"/>
      <c r="E256" s="115"/>
      <c r="F256" s="116"/>
      <c r="G256" s="116"/>
      <c r="H256" s="116"/>
    </row>
    <row r="257" spans="1:8" ht="12.75" hidden="1" customHeight="1" x14ac:dyDescent="0.25">
      <c r="A257" s="112"/>
      <c r="B257" s="114"/>
      <c r="C257" s="114"/>
      <c r="D257" s="114"/>
      <c r="E257" s="115"/>
      <c r="F257" s="116"/>
      <c r="G257" s="116"/>
      <c r="H257" s="116"/>
    </row>
    <row r="258" spans="1:8" ht="12.75" hidden="1" customHeight="1" x14ac:dyDescent="0.25">
      <c r="A258" s="112"/>
      <c r="B258" s="114"/>
      <c r="C258" s="114"/>
      <c r="D258" s="114"/>
      <c r="E258" s="115"/>
      <c r="F258" s="116"/>
      <c r="G258" s="116"/>
      <c r="H258" s="116"/>
    </row>
    <row r="259" spans="1:8" ht="12.75" hidden="1" customHeight="1" x14ac:dyDescent="0.25">
      <c r="A259" s="112"/>
      <c r="B259" s="114"/>
      <c r="C259" s="114"/>
      <c r="D259" s="114"/>
      <c r="E259" s="115"/>
      <c r="F259" s="116"/>
      <c r="G259" s="116"/>
      <c r="H259" s="116"/>
    </row>
    <row r="260" spans="1:8" ht="12.75" hidden="1" customHeight="1" x14ac:dyDescent="0.25">
      <c r="A260" s="112"/>
      <c r="B260" s="114"/>
      <c r="C260" s="114"/>
      <c r="D260" s="114"/>
      <c r="E260" s="115"/>
      <c r="F260" s="116"/>
      <c r="G260" s="116"/>
      <c r="H260" s="116"/>
    </row>
    <row r="261" spans="1:8" ht="12.75" hidden="1" customHeight="1" x14ac:dyDescent="0.25">
      <c r="A261" s="112"/>
      <c r="B261" s="114"/>
      <c r="C261" s="114"/>
      <c r="D261" s="114"/>
      <c r="E261" s="115"/>
      <c r="F261" s="116"/>
      <c r="G261" s="116"/>
      <c r="H261" s="116"/>
    </row>
    <row r="262" spans="1:8" ht="12.75" hidden="1" customHeight="1" x14ac:dyDescent="0.25">
      <c r="A262" s="112"/>
      <c r="B262" s="114"/>
      <c r="C262" s="114"/>
      <c r="D262" s="114"/>
      <c r="E262" s="115"/>
      <c r="F262" s="116"/>
      <c r="G262" s="116"/>
      <c r="H262" s="116"/>
    </row>
    <row r="263" spans="1:8" ht="12.75" hidden="1" customHeight="1" x14ac:dyDescent="0.25">
      <c r="A263" s="112"/>
      <c r="B263" s="114"/>
      <c r="C263" s="114"/>
      <c r="D263" s="114"/>
      <c r="E263" s="115"/>
      <c r="F263" s="116"/>
      <c r="G263" s="116"/>
      <c r="H263" s="116"/>
    </row>
    <row r="264" spans="1:8" ht="12.75" hidden="1" customHeight="1" x14ac:dyDescent="0.25">
      <c r="A264" s="112"/>
      <c r="B264" s="114"/>
      <c r="C264" s="114"/>
      <c r="D264" s="114"/>
      <c r="E264" s="115"/>
      <c r="F264" s="116"/>
      <c r="G264" s="116"/>
      <c r="H264" s="116"/>
    </row>
    <row r="265" spans="1:8" ht="12.75" hidden="1" customHeight="1" x14ac:dyDescent="0.25">
      <c r="A265" s="112"/>
      <c r="B265" s="114"/>
      <c r="C265" s="114"/>
      <c r="D265" s="114"/>
      <c r="E265" s="115"/>
      <c r="F265" s="116"/>
      <c r="G265" s="116"/>
      <c r="H265" s="116"/>
    </row>
    <row r="266" spans="1:8" ht="12.75" hidden="1" customHeight="1" x14ac:dyDescent="0.25">
      <c r="A266" s="112"/>
      <c r="B266" s="114"/>
      <c r="C266" s="114"/>
      <c r="D266" s="114"/>
      <c r="E266" s="115"/>
      <c r="F266" s="116"/>
      <c r="G266" s="116"/>
      <c r="H266" s="116"/>
    </row>
    <row r="267" spans="1:8" ht="12.75" hidden="1" customHeight="1" x14ac:dyDescent="0.25">
      <c r="A267" s="112"/>
      <c r="B267" s="114"/>
      <c r="C267" s="114"/>
      <c r="D267" s="114"/>
      <c r="E267" s="115"/>
      <c r="F267" s="116"/>
      <c r="G267" s="116"/>
      <c r="H267" s="116"/>
    </row>
    <row r="268" spans="1:8" ht="12.75" hidden="1" customHeight="1" x14ac:dyDescent="0.25">
      <c r="A268" s="112"/>
      <c r="B268" s="114"/>
      <c r="C268" s="114"/>
      <c r="D268" s="114"/>
      <c r="E268" s="115"/>
      <c r="F268" s="116"/>
      <c r="G268" s="116"/>
      <c r="H268" s="116"/>
    </row>
    <row r="269" spans="1:8" ht="12.75" hidden="1" customHeight="1" x14ac:dyDescent="0.25">
      <c r="A269" s="112"/>
      <c r="B269" s="114"/>
      <c r="C269" s="114"/>
      <c r="D269" s="114"/>
      <c r="E269" s="115"/>
      <c r="F269" s="116"/>
      <c r="G269" s="116"/>
      <c r="H269" s="116"/>
    </row>
    <row r="270" spans="1:8" ht="12.75" hidden="1" customHeight="1" x14ac:dyDescent="0.25">
      <c r="A270" s="112"/>
      <c r="B270" s="114"/>
      <c r="C270" s="114"/>
      <c r="D270" s="114"/>
      <c r="E270" s="115"/>
      <c r="F270" s="116"/>
      <c r="G270" s="116"/>
      <c r="H270" s="116"/>
    </row>
    <row r="271" spans="1:8" ht="12.75" hidden="1" customHeight="1" x14ac:dyDescent="0.25">
      <c r="A271" s="112"/>
      <c r="B271" s="114"/>
      <c r="C271" s="114"/>
      <c r="D271" s="114"/>
      <c r="E271" s="115"/>
      <c r="F271" s="116"/>
      <c r="G271" s="116"/>
      <c r="H271" s="116"/>
    </row>
    <row r="272" spans="1:8" ht="12.75" hidden="1" customHeight="1" x14ac:dyDescent="0.25">
      <c r="A272" s="112"/>
      <c r="B272" s="114"/>
      <c r="C272" s="114"/>
      <c r="D272" s="114"/>
      <c r="E272" s="115"/>
      <c r="F272" s="116"/>
      <c r="G272" s="116"/>
      <c r="H272" s="116"/>
    </row>
    <row r="273" spans="1:8" ht="12.75" hidden="1" customHeight="1" x14ac:dyDescent="0.25">
      <c r="A273" s="112"/>
      <c r="B273" s="114"/>
      <c r="C273" s="114"/>
      <c r="D273" s="114"/>
      <c r="E273" s="115"/>
      <c r="F273" s="116"/>
      <c r="G273" s="116"/>
      <c r="H273" s="116"/>
    </row>
    <row r="274" spans="1:8" ht="12.75" hidden="1" customHeight="1" x14ac:dyDescent="0.25">
      <c r="A274" s="112"/>
      <c r="B274" s="114"/>
      <c r="C274" s="114"/>
      <c r="D274" s="114"/>
      <c r="E274" s="115"/>
      <c r="F274" s="116"/>
      <c r="G274" s="116"/>
      <c r="H274" s="116"/>
    </row>
    <row r="275" spans="1:8" ht="12.75" hidden="1" customHeight="1" x14ac:dyDescent="0.25">
      <c r="A275" s="112"/>
      <c r="B275" s="114"/>
      <c r="C275" s="114"/>
      <c r="D275" s="114"/>
      <c r="E275" s="115"/>
      <c r="F275" s="116"/>
      <c r="G275" s="116"/>
      <c r="H275" s="116"/>
    </row>
    <row r="276" spans="1:8" ht="12.75" hidden="1" customHeight="1" x14ac:dyDescent="0.25">
      <c r="A276" s="112"/>
      <c r="B276" s="114"/>
      <c r="C276" s="114"/>
      <c r="D276" s="114"/>
      <c r="E276" s="115"/>
      <c r="F276" s="116"/>
      <c r="G276" s="116"/>
      <c r="H276" s="116"/>
    </row>
    <row r="277" spans="1:8" ht="12.75" hidden="1" customHeight="1" x14ac:dyDescent="0.25">
      <c r="A277" s="112"/>
      <c r="B277" s="114"/>
      <c r="C277" s="114"/>
      <c r="D277" s="114"/>
      <c r="E277" s="115"/>
      <c r="F277" s="116"/>
      <c r="G277" s="116"/>
      <c r="H277" s="116"/>
    </row>
    <row r="278" spans="1:8" ht="12.75" hidden="1" customHeight="1" x14ac:dyDescent="0.25">
      <c r="A278" s="112"/>
      <c r="B278" s="114"/>
      <c r="C278" s="114"/>
      <c r="D278" s="114"/>
      <c r="E278" s="115"/>
      <c r="F278" s="116"/>
      <c r="G278" s="116"/>
      <c r="H278" s="116"/>
    </row>
    <row r="279" spans="1:8" ht="12.75" hidden="1" customHeight="1" x14ac:dyDescent="0.25">
      <c r="A279" s="112"/>
      <c r="B279" s="114"/>
      <c r="C279" s="114"/>
      <c r="D279" s="114"/>
      <c r="E279" s="115"/>
      <c r="F279" s="116"/>
      <c r="G279" s="116"/>
      <c r="H279" s="116"/>
    </row>
    <row r="280" spans="1:8" ht="12.75" hidden="1" customHeight="1" x14ac:dyDescent="0.25">
      <c r="A280" s="112"/>
      <c r="B280" s="114"/>
      <c r="C280" s="114"/>
      <c r="D280" s="114"/>
      <c r="E280" s="115"/>
      <c r="F280" s="116"/>
      <c r="G280" s="116"/>
      <c r="H280" s="116"/>
    </row>
    <row r="281" spans="1:8" ht="12.75" hidden="1" customHeight="1" x14ac:dyDescent="0.25">
      <c r="A281" s="112"/>
      <c r="B281" s="114"/>
      <c r="C281" s="114"/>
      <c r="D281" s="114"/>
      <c r="E281" s="115"/>
      <c r="F281" s="116"/>
      <c r="G281" s="116"/>
      <c r="H281" s="116"/>
    </row>
    <row r="282" spans="1:8" ht="12.75" hidden="1" customHeight="1" x14ac:dyDescent="0.25">
      <c r="A282" s="112"/>
      <c r="B282" s="114"/>
      <c r="C282" s="114"/>
      <c r="D282" s="114"/>
      <c r="E282" s="115"/>
      <c r="F282" s="116"/>
      <c r="G282" s="116"/>
      <c r="H282" s="116"/>
    </row>
    <row r="283" spans="1:8" ht="12.75" hidden="1" customHeight="1" x14ac:dyDescent="0.25">
      <c r="A283" s="112"/>
      <c r="B283" s="114"/>
      <c r="C283" s="114"/>
      <c r="D283" s="114"/>
      <c r="E283" s="115"/>
      <c r="F283" s="116"/>
      <c r="G283" s="116"/>
      <c r="H283" s="116"/>
    </row>
    <row r="284" spans="1:8" ht="12.75" hidden="1" customHeight="1" x14ac:dyDescent="0.25">
      <c r="A284" s="112"/>
      <c r="B284" s="114"/>
      <c r="C284" s="114"/>
      <c r="D284" s="114"/>
      <c r="E284" s="115"/>
      <c r="F284" s="116"/>
      <c r="G284" s="116"/>
      <c r="H284" s="116"/>
    </row>
    <row r="285" spans="1:8" ht="12.75" hidden="1" customHeight="1" x14ac:dyDescent="0.25">
      <c r="A285" s="112"/>
      <c r="B285" s="114"/>
      <c r="C285" s="114"/>
      <c r="D285" s="114"/>
      <c r="E285" s="115"/>
      <c r="F285" s="116"/>
      <c r="G285" s="116"/>
      <c r="H285" s="116"/>
    </row>
    <row r="286" spans="1:8" ht="12.75" hidden="1" customHeight="1" x14ac:dyDescent="0.25">
      <c r="A286" s="112"/>
      <c r="B286" s="114"/>
      <c r="C286" s="114"/>
      <c r="D286" s="114"/>
      <c r="E286" s="115"/>
      <c r="F286" s="116"/>
      <c r="G286" s="116"/>
      <c r="H286" s="116"/>
    </row>
    <row r="287" spans="1:8" ht="12.75" hidden="1" customHeight="1" x14ac:dyDescent="0.25">
      <c r="A287" s="112"/>
      <c r="B287" s="114"/>
      <c r="C287" s="114"/>
      <c r="D287" s="114"/>
      <c r="E287" s="115"/>
      <c r="F287" s="116"/>
      <c r="G287" s="116"/>
      <c r="H287" s="116"/>
    </row>
    <row r="288" spans="1:8" ht="12.75" hidden="1" customHeight="1" x14ac:dyDescent="0.25">
      <c r="A288" s="112"/>
      <c r="B288" s="114"/>
      <c r="C288" s="114"/>
      <c r="D288" s="114"/>
      <c r="E288" s="115"/>
      <c r="F288" s="116"/>
      <c r="G288" s="116"/>
      <c r="H288" s="116"/>
    </row>
    <row r="289" spans="1:8" ht="12.75" hidden="1" customHeight="1" x14ac:dyDescent="0.25">
      <c r="A289" s="112"/>
      <c r="B289" s="114"/>
      <c r="C289" s="114"/>
      <c r="D289" s="114"/>
      <c r="E289" s="115"/>
      <c r="F289" s="116"/>
      <c r="G289" s="116"/>
      <c r="H289" s="116"/>
    </row>
    <row r="290" spans="1:8" ht="12.75" hidden="1" customHeight="1" x14ac:dyDescent="0.25">
      <c r="A290" s="112"/>
      <c r="B290" s="114"/>
      <c r="C290" s="114"/>
      <c r="D290" s="114"/>
      <c r="E290" s="115"/>
      <c r="F290" s="116"/>
      <c r="G290" s="116"/>
      <c r="H290" s="116"/>
    </row>
    <row r="291" spans="1:8" ht="12.75" hidden="1" customHeight="1" x14ac:dyDescent="0.25">
      <c r="A291" s="112"/>
      <c r="B291" s="114"/>
      <c r="C291" s="114"/>
      <c r="D291" s="114"/>
      <c r="E291" s="115"/>
      <c r="F291" s="116"/>
      <c r="G291" s="116"/>
      <c r="H291" s="116"/>
    </row>
    <row r="292" spans="1:8" ht="12.75" hidden="1" customHeight="1" x14ac:dyDescent="0.25">
      <c r="A292" s="112"/>
      <c r="B292" s="114"/>
      <c r="C292" s="114"/>
      <c r="D292" s="114"/>
      <c r="E292" s="115"/>
      <c r="F292" s="116"/>
      <c r="G292" s="116"/>
      <c r="H292" s="116"/>
    </row>
    <row r="293" spans="1:8" ht="12.75" hidden="1" customHeight="1" x14ac:dyDescent="0.25">
      <c r="A293" s="112"/>
      <c r="B293" s="114"/>
      <c r="C293" s="114"/>
      <c r="D293" s="114"/>
      <c r="E293" s="115"/>
      <c r="F293" s="116"/>
      <c r="G293" s="116"/>
      <c r="H293" s="116"/>
    </row>
    <row r="294" spans="1:8" ht="12.75" hidden="1" customHeight="1" x14ac:dyDescent="0.25">
      <c r="A294" s="112"/>
      <c r="B294" s="114"/>
      <c r="C294" s="114"/>
      <c r="D294" s="114"/>
      <c r="E294" s="115"/>
      <c r="F294" s="116"/>
      <c r="G294" s="116"/>
      <c r="H294" s="116"/>
    </row>
    <row r="295" spans="1:8" ht="12.75" hidden="1" customHeight="1" x14ac:dyDescent="0.25">
      <c r="A295" s="112"/>
      <c r="B295" s="114"/>
      <c r="C295" s="114"/>
      <c r="D295" s="114"/>
      <c r="E295" s="115"/>
      <c r="F295" s="116"/>
      <c r="G295" s="116"/>
      <c r="H295" s="116"/>
    </row>
    <row r="296" spans="1:8" ht="12.75" hidden="1" customHeight="1" x14ac:dyDescent="0.25">
      <c r="A296" s="112"/>
      <c r="B296" s="114"/>
      <c r="C296" s="114"/>
      <c r="D296" s="114"/>
      <c r="E296" s="115"/>
      <c r="F296" s="116"/>
      <c r="G296" s="116"/>
      <c r="H296" s="116"/>
    </row>
    <row r="297" spans="1:8" ht="12.75" hidden="1" customHeight="1" x14ac:dyDescent="0.25">
      <c r="A297" s="112"/>
      <c r="B297" s="114"/>
      <c r="C297" s="114"/>
      <c r="D297" s="114"/>
      <c r="E297" s="115"/>
      <c r="F297" s="116"/>
      <c r="G297" s="116"/>
      <c r="H297" s="116"/>
    </row>
    <row r="298" spans="1:8" ht="12.75" hidden="1" customHeight="1" x14ac:dyDescent="0.25">
      <c r="A298" s="112"/>
      <c r="B298" s="114"/>
      <c r="C298" s="114"/>
      <c r="D298" s="114"/>
      <c r="E298" s="115"/>
      <c r="F298" s="116"/>
      <c r="G298" s="116"/>
      <c r="H298" s="116"/>
    </row>
    <row r="299" spans="1:8" ht="12.75" hidden="1" customHeight="1" x14ac:dyDescent="0.25">
      <c r="A299" s="112"/>
      <c r="B299" s="114"/>
      <c r="C299" s="114"/>
      <c r="D299" s="114"/>
      <c r="E299" s="115"/>
      <c r="F299" s="116"/>
      <c r="G299" s="116"/>
      <c r="H299" s="116"/>
    </row>
    <row r="300" spans="1:8" ht="12.75" hidden="1" customHeight="1" x14ac:dyDescent="0.25">
      <c r="A300" s="112"/>
      <c r="B300" s="114"/>
      <c r="C300" s="114"/>
      <c r="D300" s="114"/>
      <c r="E300" s="115"/>
      <c r="F300" s="116"/>
      <c r="G300" s="116"/>
      <c r="H300" s="116"/>
    </row>
    <row r="301" spans="1:8" ht="12.75" hidden="1" customHeight="1" x14ac:dyDescent="0.25">
      <c r="A301" s="112"/>
      <c r="B301" s="114"/>
      <c r="C301" s="114"/>
      <c r="D301" s="114"/>
      <c r="E301" s="115"/>
      <c r="F301" s="116"/>
      <c r="G301" s="116"/>
      <c r="H301" s="116"/>
    </row>
    <row r="302" spans="1:8" ht="12.75" hidden="1" customHeight="1" x14ac:dyDescent="0.25">
      <c r="A302" s="112"/>
      <c r="B302" s="114"/>
      <c r="C302" s="114"/>
      <c r="D302" s="114"/>
      <c r="E302" s="115"/>
      <c r="F302" s="116"/>
      <c r="G302" s="116"/>
      <c r="H302" s="116"/>
    </row>
    <row r="303" spans="1:8" ht="12.75" hidden="1" customHeight="1" x14ac:dyDescent="0.25">
      <c r="A303" s="112"/>
      <c r="B303" s="114"/>
      <c r="C303" s="114"/>
      <c r="D303" s="114"/>
      <c r="E303" s="115"/>
      <c r="F303" s="116"/>
      <c r="G303" s="116"/>
      <c r="H303" s="116"/>
    </row>
    <row r="304" spans="1:8" ht="12.75" hidden="1" customHeight="1" x14ac:dyDescent="0.25">
      <c r="A304" s="112"/>
      <c r="B304" s="114"/>
      <c r="C304" s="114"/>
      <c r="D304" s="114"/>
      <c r="E304" s="115"/>
      <c r="F304" s="116"/>
      <c r="G304" s="116"/>
      <c r="H304" s="116"/>
    </row>
    <row r="305" spans="1:8" ht="12.75" hidden="1" customHeight="1" x14ac:dyDescent="0.25">
      <c r="A305" s="112"/>
      <c r="B305" s="114"/>
      <c r="C305" s="114"/>
      <c r="D305" s="114"/>
      <c r="E305" s="115"/>
      <c r="F305" s="116"/>
      <c r="G305" s="116"/>
      <c r="H305" s="116"/>
    </row>
    <row r="306" spans="1:8" ht="12.75" hidden="1" customHeight="1" x14ac:dyDescent="0.25">
      <c r="A306" s="112"/>
      <c r="B306" s="114"/>
      <c r="C306" s="114"/>
      <c r="D306" s="114"/>
      <c r="E306" s="115"/>
      <c r="F306" s="116"/>
      <c r="G306" s="116"/>
      <c r="H306" s="116"/>
    </row>
    <row r="307" spans="1:8" ht="12.75" hidden="1" customHeight="1" x14ac:dyDescent="0.25">
      <c r="A307" s="112"/>
      <c r="B307" s="114"/>
      <c r="C307" s="114"/>
      <c r="D307" s="114"/>
      <c r="E307" s="115"/>
      <c r="F307" s="116"/>
      <c r="G307" s="116"/>
      <c r="H307" s="116"/>
    </row>
    <row r="308" spans="1:8" ht="12.75" hidden="1" customHeight="1" x14ac:dyDescent="0.25">
      <c r="A308" s="112"/>
      <c r="B308" s="114"/>
      <c r="C308" s="114"/>
      <c r="D308" s="114"/>
      <c r="E308" s="115"/>
      <c r="F308" s="116"/>
      <c r="G308" s="116"/>
      <c r="H308" s="116"/>
    </row>
    <row r="309" spans="1:8" ht="12.75" hidden="1" customHeight="1" x14ac:dyDescent="0.25">
      <c r="A309" s="112"/>
      <c r="B309" s="114"/>
      <c r="C309" s="114"/>
      <c r="D309" s="114"/>
      <c r="E309" s="115"/>
      <c r="F309" s="116"/>
      <c r="G309" s="116"/>
      <c r="H309" s="116"/>
    </row>
    <row r="310" spans="1:8" ht="12.75" hidden="1" customHeight="1" x14ac:dyDescent="0.25">
      <c r="A310" s="112"/>
      <c r="B310" s="114"/>
      <c r="C310" s="114"/>
      <c r="D310" s="114"/>
      <c r="E310" s="115"/>
      <c r="F310" s="116"/>
      <c r="G310" s="116"/>
      <c r="H310" s="116"/>
    </row>
    <row r="311" spans="1:8" ht="12.75" hidden="1" customHeight="1" x14ac:dyDescent="0.25">
      <c r="A311" s="112"/>
      <c r="B311" s="114"/>
      <c r="C311" s="114"/>
      <c r="D311" s="114"/>
      <c r="E311" s="115"/>
      <c r="F311" s="116"/>
      <c r="G311" s="116"/>
      <c r="H311" s="116"/>
    </row>
    <row r="312" spans="1:8" ht="12.75" hidden="1" customHeight="1" x14ac:dyDescent="0.25">
      <c r="A312" s="112"/>
      <c r="B312" s="114"/>
      <c r="C312" s="114"/>
      <c r="D312" s="114"/>
      <c r="E312" s="115"/>
      <c r="F312" s="116"/>
      <c r="G312" s="116"/>
      <c r="H312" s="116"/>
    </row>
    <row r="313" spans="1:8" ht="12.75" hidden="1" customHeight="1" x14ac:dyDescent="0.25">
      <c r="A313" s="112"/>
      <c r="B313" s="114"/>
      <c r="C313" s="114"/>
      <c r="D313" s="114"/>
      <c r="E313" s="115"/>
      <c r="F313" s="116"/>
      <c r="G313" s="116"/>
      <c r="H313" s="116"/>
    </row>
    <row r="314" spans="1:8" ht="12.75" hidden="1" customHeight="1" x14ac:dyDescent="0.25">
      <c r="A314" s="112"/>
      <c r="B314" s="114"/>
      <c r="C314" s="114"/>
      <c r="D314" s="114"/>
      <c r="E314" s="115"/>
      <c r="F314" s="116"/>
      <c r="G314" s="116"/>
      <c r="H314" s="116"/>
    </row>
    <row r="315" spans="1:8" ht="12.75" hidden="1" customHeight="1" x14ac:dyDescent="0.25">
      <c r="A315" s="112"/>
      <c r="B315" s="114"/>
      <c r="C315" s="114"/>
      <c r="D315" s="114"/>
      <c r="E315" s="115"/>
      <c r="F315" s="116"/>
      <c r="G315" s="116"/>
      <c r="H315" s="116"/>
    </row>
    <row r="316" spans="1:8" ht="12.75" hidden="1" customHeight="1" x14ac:dyDescent="0.25">
      <c r="A316" s="112"/>
      <c r="B316" s="114"/>
      <c r="C316" s="114"/>
      <c r="D316" s="114"/>
      <c r="E316" s="115"/>
      <c r="F316" s="116"/>
      <c r="G316" s="116"/>
      <c r="H316" s="116"/>
    </row>
    <row r="317" spans="1:8" ht="12.75" hidden="1" customHeight="1" x14ac:dyDescent="0.25">
      <c r="A317" s="112"/>
      <c r="B317" s="114"/>
      <c r="C317" s="114"/>
      <c r="D317" s="114"/>
      <c r="E317" s="115"/>
      <c r="F317" s="116"/>
      <c r="G317" s="116"/>
      <c r="H317" s="116"/>
    </row>
    <row r="318" spans="1:8" ht="12.75" hidden="1" customHeight="1" x14ac:dyDescent="0.25">
      <c r="A318" s="112"/>
      <c r="B318" s="114"/>
      <c r="C318" s="114"/>
      <c r="D318" s="114"/>
      <c r="E318" s="115"/>
      <c r="F318" s="116"/>
      <c r="G318" s="116"/>
      <c r="H318" s="116"/>
    </row>
    <row r="319" spans="1:8" ht="12.75" hidden="1" customHeight="1" x14ac:dyDescent="0.25">
      <c r="A319" s="112"/>
      <c r="B319" s="114"/>
      <c r="C319" s="114"/>
      <c r="D319" s="114"/>
      <c r="E319" s="115"/>
      <c r="F319" s="116"/>
      <c r="G319" s="116"/>
      <c r="H319" s="116"/>
    </row>
    <row r="320" spans="1:8" ht="12.75" hidden="1" customHeight="1" x14ac:dyDescent="0.25">
      <c r="A320" s="112"/>
      <c r="B320" s="114"/>
      <c r="C320" s="114"/>
      <c r="D320" s="114"/>
      <c r="E320" s="115"/>
      <c r="F320" s="116"/>
      <c r="G320" s="116"/>
      <c r="H320" s="116"/>
    </row>
    <row r="321" spans="1:8" ht="12.75" hidden="1" customHeight="1" x14ac:dyDescent="0.25">
      <c r="A321" s="112"/>
      <c r="B321" s="114"/>
      <c r="C321" s="114"/>
      <c r="D321" s="114"/>
      <c r="E321" s="115"/>
      <c r="F321" s="116"/>
      <c r="G321" s="116"/>
      <c r="H321" s="116"/>
    </row>
    <row r="322" spans="1:8" ht="12.75" hidden="1" customHeight="1" x14ac:dyDescent="0.25">
      <c r="A322" s="112"/>
      <c r="B322" s="114"/>
      <c r="C322" s="114"/>
      <c r="D322" s="114"/>
      <c r="E322" s="115"/>
      <c r="F322" s="116"/>
      <c r="G322" s="116"/>
      <c r="H322" s="116"/>
    </row>
    <row r="323" spans="1:8" ht="12.75" hidden="1" customHeight="1" x14ac:dyDescent="0.25">
      <c r="A323" s="112"/>
      <c r="B323" s="114"/>
      <c r="C323" s="114"/>
      <c r="D323" s="114"/>
      <c r="E323" s="115"/>
      <c r="F323" s="116"/>
      <c r="G323" s="116"/>
      <c r="H323" s="116"/>
    </row>
    <row r="324" spans="1:8" ht="12.75" hidden="1" customHeight="1" x14ac:dyDescent="0.25">
      <c r="A324" s="112"/>
      <c r="B324" s="114"/>
      <c r="C324" s="114"/>
      <c r="D324" s="114"/>
      <c r="E324" s="115"/>
      <c r="F324" s="116"/>
      <c r="G324" s="116"/>
      <c r="H324" s="116"/>
    </row>
    <row r="325" spans="1:8" ht="12.75" hidden="1" customHeight="1" x14ac:dyDescent="0.25">
      <c r="A325" s="112"/>
      <c r="B325" s="114"/>
      <c r="C325" s="114"/>
      <c r="D325" s="114"/>
      <c r="E325" s="115"/>
      <c r="F325" s="116"/>
      <c r="G325" s="116"/>
      <c r="H325" s="116"/>
    </row>
    <row r="326" spans="1:8" ht="12.75" hidden="1" customHeight="1" x14ac:dyDescent="0.25">
      <c r="A326" s="112"/>
      <c r="B326" s="114"/>
      <c r="C326" s="114"/>
      <c r="D326" s="114"/>
      <c r="E326" s="115"/>
      <c r="F326" s="116"/>
      <c r="G326" s="116"/>
      <c r="H326" s="116"/>
    </row>
    <row r="327" spans="1:8" ht="12.75" hidden="1" customHeight="1" x14ac:dyDescent="0.25">
      <c r="A327" s="112"/>
      <c r="B327" s="114"/>
      <c r="C327" s="114"/>
      <c r="D327" s="114"/>
      <c r="E327" s="115"/>
      <c r="F327" s="116"/>
      <c r="G327" s="116"/>
      <c r="H327" s="116"/>
    </row>
    <row r="328" spans="1:8" ht="12.75" hidden="1" customHeight="1" x14ac:dyDescent="0.25">
      <c r="A328" s="112"/>
      <c r="B328" s="114"/>
      <c r="C328" s="114"/>
      <c r="D328" s="114"/>
      <c r="E328" s="115"/>
      <c r="F328" s="116"/>
      <c r="G328" s="116"/>
      <c r="H328" s="116"/>
    </row>
    <row r="329" spans="1:8" ht="12.75" hidden="1" customHeight="1" x14ac:dyDescent="0.25">
      <c r="A329" s="112"/>
      <c r="B329" s="114"/>
      <c r="C329" s="114"/>
      <c r="D329" s="114"/>
      <c r="E329" s="115"/>
      <c r="F329" s="116"/>
      <c r="G329" s="116"/>
      <c r="H329" s="116"/>
    </row>
    <row r="330" spans="1:8" ht="12.75" hidden="1" customHeight="1" x14ac:dyDescent="0.25">
      <c r="A330" s="112"/>
      <c r="B330" s="114"/>
      <c r="C330" s="114"/>
      <c r="D330" s="114"/>
      <c r="E330" s="115"/>
      <c r="F330" s="116"/>
      <c r="G330" s="116"/>
      <c r="H330" s="116"/>
    </row>
    <row r="331" spans="1:8" ht="12.75" hidden="1" customHeight="1" x14ac:dyDescent="0.25">
      <c r="A331" s="112"/>
      <c r="B331" s="114"/>
      <c r="C331" s="114"/>
      <c r="D331" s="114"/>
      <c r="E331" s="115"/>
      <c r="F331" s="116"/>
      <c r="G331" s="116"/>
      <c r="H331" s="116"/>
    </row>
    <row r="332" spans="1:8" ht="12.75" hidden="1" customHeight="1" x14ac:dyDescent="0.25">
      <c r="A332" s="112"/>
      <c r="B332" s="114"/>
      <c r="C332" s="114"/>
      <c r="D332" s="114"/>
      <c r="E332" s="115"/>
      <c r="F332" s="116"/>
      <c r="G332" s="116"/>
      <c r="H332" s="116"/>
    </row>
    <row r="333" spans="1:8" ht="12.75" hidden="1" customHeight="1" x14ac:dyDescent="0.25">
      <c r="A333" s="112"/>
      <c r="B333" s="114"/>
      <c r="C333" s="114"/>
      <c r="D333" s="114"/>
      <c r="E333" s="115"/>
      <c r="F333" s="116"/>
      <c r="G333" s="116"/>
      <c r="H333" s="116"/>
    </row>
    <row r="334" spans="1:8" ht="12.75" hidden="1" customHeight="1" x14ac:dyDescent="0.25">
      <c r="A334" s="112"/>
      <c r="B334" s="114"/>
      <c r="C334" s="114"/>
      <c r="D334" s="114"/>
      <c r="E334" s="115"/>
      <c r="F334" s="116"/>
      <c r="G334" s="116"/>
      <c r="H334" s="116"/>
    </row>
    <row r="335" spans="1:8" ht="12.75" hidden="1" customHeight="1" x14ac:dyDescent="0.25">
      <c r="A335" s="112"/>
      <c r="B335" s="114"/>
      <c r="C335" s="114"/>
      <c r="D335" s="114"/>
      <c r="E335" s="115"/>
      <c r="F335" s="116"/>
      <c r="G335" s="116"/>
      <c r="H335" s="116"/>
    </row>
    <row r="336" spans="1:8" ht="12.75" hidden="1" customHeight="1" x14ac:dyDescent="0.25">
      <c r="A336" s="112"/>
      <c r="B336" s="114"/>
      <c r="C336" s="114"/>
      <c r="D336" s="114"/>
      <c r="E336" s="115"/>
      <c r="F336" s="116"/>
      <c r="G336" s="116"/>
      <c r="H336" s="116"/>
    </row>
    <row r="337" spans="1:8" ht="12.75" hidden="1" customHeight="1" x14ac:dyDescent="0.25">
      <c r="A337" s="112"/>
      <c r="B337" s="114"/>
      <c r="C337" s="114"/>
      <c r="D337" s="114"/>
      <c r="E337" s="115"/>
      <c r="F337" s="116"/>
      <c r="G337" s="116"/>
      <c r="H337" s="116"/>
    </row>
    <row r="338" spans="1:8" ht="12.75" hidden="1" customHeight="1" x14ac:dyDescent="0.25">
      <c r="A338" s="112"/>
      <c r="B338" s="114"/>
      <c r="C338" s="114"/>
      <c r="D338" s="114"/>
      <c r="E338" s="115"/>
      <c r="F338" s="116"/>
      <c r="G338" s="116"/>
      <c r="H338" s="116"/>
    </row>
    <row r="339" spans="1:8" ht="12.75" hidden="1" customHeight="1" x14ac:dyDescent="0.25">
      <c r="A339" s="112"/>
      <c r="B339" s="114"/>
      <c r="C339" s="114"/>
      <c r="D339" s="114"/>
      <c r="E339" s="115"/>
      <c r="F339" s="116"/>
      <c r="G339" s="116"/>
      <c r="H339" s="116"/>
    </row>
    <row r="340" spans="1:8" ht="12.75" hidden="1" customHeight="1" x14ac:dyDescent="0.25">
      <c r="A340" s="112"/>
      <c r="B340" s="114"/>
      <c r="C340" s="114"/>
      <c r="D340" s="114"/>
      <c r="E340" s="115"/>
      <c r="F340" s="116"/>
      <c r="G340" s="116"/>
      <c r="H340" s="116"/>
    </row>
    <row r="341" spans="1:8" ht="12.75" hidden="1" customHeight="1" x14ac:dyDescent="0.25">
      <c r="A341" s="112"/>
      <c r="B341" s="114"/>
      <c r="C341" s="114"/>
      <c r="D341" s="114"/>
      <c r="E341" s="115"/>
      <c r="F341" s="116"/>
      <c r="G341" s="116"/>
      <c r="H341" s="116"/>
    </row>
    <row r="342" spans="1:8" ht="12.75" hidden="1" customHeight="1" x14ac:dyDescent="0.25">
      <c r="A342" s="112"/>
      <c r="B342" s="114"/>
      <c r="C342" s="114"/>
      <c r="D342" s="114"/>
      <c r="E342" s="115"/>
      <c r="F342" s="116"/>
      <c r="G342" s="116"/>
      <c r="H342" s="116"/>
    </row>
    <row r="343" spans="1:8" ht="12.75" hidden="1" customHeight="1" x14ac:dyDescent="0.25">
      <c r="A343" s="112"/>
      <c r="B343" s="114"/>
      <c r="C343" s="114"/>
      <c r="D343" s="114"/>
      <c r="E343" s="115"/>
      <c r="F343" s="116"/>
      <c r="G343" s="116"/>
      <c r="H343" s="116"/>
    </row>
    <row r="344" spans="1:8" ht="12.75" hidden="1" customHeight="1" x14ac:dyDescent="0.25">
      <c r="A344" s="112"/>
      <c r="B344" s="114"/>
      <c r="C344" s="114"/>
      <c r="D344" s="114"/>
      <c r="E344" s="115"/>
      <c r="F344" s="116"/>
      <c r="G344" s="116"/>
      <c r="H344" s="116"/>
    </row>
    <row r="345" spans="1:8" ht="12.75" hidden="1" customHeight="1" x14ac:dyDescent="0.25">
      <c r="A345" s="117"/>
    </row>
    <row r="346" spans="1:8" ht="12.75" hidden="1" customHeight="1" x14ac:dyDescent="0.25">
      <c r="A346" s="117"/>
    </row>
    <row r="347" spans="1:8" ht="12.75" hidden="1" customHeight="1" x14ac:dyDescent="0.25">
      <c r="A347" s="117"/>
    </row>
    <row r="348" spans="1:8" ht="12.75" hidden="1" customHeight="1" x14ac:dyDescent="0.25">
      <c r="A348" s="117"/>
    </row>
    <row r="349" spans="1:8" ht="12.75" hidden="1" customHeight="1" x14ac:dyDescent="0.25">
      <c r="A349" s="117"/>
    </row>
    <row r="350" spans="1:8" ht="12.75" hidden="1" customHeight="1" x14ac:dyDescent="0.25">
      <c r="A350" s="117"/>
    </row>
    <row r="351" spans="1:8" ht="12.75" hidden="1" customHeight="1" x14ac:dyDescent="0.25">
      <c r="A351" s="117"/>
    </row>
    <row r="352" spans="1:8" ht="12.75" hidden="1" customHeight="1" x14ac:dyDescent="0.25">
      <c r="A352" s="117"/>
    </row>
    <row r="353" spans="1:1" ht="12.75" hidden="1" customHeight="1" x14ac:dyDescent="0.25">
      <c r="A353" s="117"/>
    </row>
    <row r="354" spans="1:1" ht="12.75" hidden="1" customHeight="1" x14ac:dyDescent="0.25">
      <c r="A354" s="117"/>
    </row>
    <row r="355" spans="1:1" ht="12.75" hidden="1" customHeight="1" x14ac:dyDescent="0.25">
      <c r="A355" s="117"/>
    </row>
    <row r="356" spans="1:1" ht="12.75" hidden="1" customHeight="1" x14ac:dyDescent="0.25">
      <c r="A356" s="117"/>
    </row>
    <row r="357" spans="1:1" ht="12.75" hidden="1" customHeight="1" x14ac:dyDescent="0.25">
      <c r="A357" s="117"/>
    </row>
    <row r="358" spans="1:1" ht="12.75" hidden="1" customHeight="1" x14ac:dyDescent="0.25">
      <c r="A358" s="117"/>
    </row>
    <row r="359" spans="1:1" ht="12.75" hidden="1" customHeight="1" x14ac:dyDescent="0.25">
      <c r="A359" s="117"/>
    </row>
    <row r="360" spans="1:1" ht="12.75" hidden="1" customHeight="1" x14ac:dyDescent="0.25">
      <c r="A360" s="117"/>
    </row>
    <row r="361" spans="1:1" ht="12.75" hidden="1" customHeight="1" x14ac:dyDescent="0.25">
      <c r="A361" s="117"/>
    </row>
    <row r="362" spans="1:1" ht="12.75" hidden="1" customHeight="1" x14ac:dyDescent="0.25">
      <c r="A362" s="117"/>
    </row>
    <row r="363" spans="1:1" ht="12.75" hidden="1" customHeight="1" x14ac:dyDescent="0.25">
      <c r="A363" s="117"/>
    </row>
    <row r="364" spans="1:1" ht="12.75" hidden="1" customHeight="1" x14ac:dyDescent="0.25">
      <c r="A364" s="117"/>
    </row>
    <row r="365" spans="1:1" ht="12.75" hidden="1" customHeight="1" x14ac:dyDescent="0.25">
      <c r="A365" s="117"/>
    </row>
    <row r="366" spans="1:1" ht="12.75" hidden="1" customHeight="1" x14ac:dyDescent="0.25">
      <c r="A366" s="117"/>
    </row>
    <row r="367" spans="1:1" ht="12.75" hidden="1" customHeight="1" x14ac:dyDescent="0.25">
      <c r="A367" s="117"/>
    </row>
    <row r="368" spans="1:1" ht="12.75" hidden="1" customHeight="1" x14ac:dyDescent="0.25">
      <c r="A368" s="117"/>
    </row>
    <row r="369" spans="1:1" ht="12.75" hidden="1" customHeight="1" x14ac:dyDescent="0.25">
      <c r="A369" s="117"/>
    </row>
    <row r="370" spans="1:1" ht="12.75" hidden="1" customHeight="1" x14ac:dyDescent="0.25">
      <c r="A370" s="117"/>
    </row>
    <row r="371" spans="1:1" ht="12.75" hidden="1" customHeight="1" x14ac:dyDescent="0.25">
      <c r="A371" s="117"/>
    </row>
    <row r="372" spans="1:1" ht="12.75" hidden="1" customHeight="1" x14ac:dyDescent="0.25">
      <c r="A372" s="117"/>
    </row>
    <row r="373" spans="1:1" ht="12.75" hidden="1" customHeight="1" x14ac:dyDescent="0.25">
      <c r="A373" s="117"/>
    </row>
    <row r="374" spans="1:1" ht="12.75" hidden="1" customHeight="1" x14ac:dyDescent="0.25">
      <c r="A374" s="117"/>
    </row>
    <row r="375" spans="1:1" ht="12.75" hidden="1" customHeight="1" x14ac:dyDescent="0.25">
      <c r="A375" s="117"/>
    </row>
    <row r="376" spans="1:1" ht="12.75" hidden="1" customHeight="1" x14ac:dyDescent="0.25">
      <c r="A376" s="117"/>
    </row>
    <row r="377" spans="1:1" ht="12.75" hidden="1" customHeight="1" x14ac:dyDescent="0.25">
      <c r="A377" s="117"/>
    </row>
    <row r="378" spans="1:1" ht="12.75" hidden="1" customHeight="1" x14ac:dyDescent="0.25">
      <c r="A378" s="117"/>
    </row>
    <row r="379" spans="1:1" ht="12.75" hidden="1" customHeight="1" x14ac:dyDescent="0.25">
      <c r="A379" s="117"/>
    </row>
    <row r="380" spans="1:1" ht="12.75" hidden="1" customHeight="1" x14ac:dyDescent="0.25">
      <c r="A380" s="117"/>
    </row>
    <row r="381" spans="1:1" ht="12.75" hidden="1" customHeight="1" x14ac:dyDescent="0.25">
      <c r="A381" s="117"/>
    </row>
    <row r="382" spans="1:1" ht="12.75" hidden="1" customHeight="1" x14ac:dyDescent="0.25">
      <c r="A382" s="117"/>
    </row>
    <row r="383" spans="1:1" ht="12.75" hidden="1" customHeight="1" x14ac:dyDescent="0.25">
      <c r="A383" s="117"/>
    </row>
    <row r="384" spans="1:1" ht="12.75" hidden="1" customHeight="1" x14ac:dyDescent="0.25">
      <c r="A384" s="117"/>
    </row>
    <row r="385" spans="1:1" ht="12.75" hidden="1" customHeight="1" x14ac:dyDescent="0.25">
      <c r="A385" s="117"/>
    </row>
    <row r="386" spans="1:1" ht="12.75" hidden="1" customHeight="1" x14ac:dyDescent="0.25">
      <c r="A386" s="117"/>
    </row>
    <row r="387" spans="1:1" ht="12.75" hidden="1" customHeight="1" x14ac:dyDescent="0.25">
      <c r="A387" s="117"/>
    </row>
    <row r="388" spans="1:1" ht="12.75" hidden="1" customHeight="1" x14ac:dyDescent="0.25">
      <c r="A388" s="117"/>
    </row>
    <row r="389" spans="1:1" ht="12.75" hidden="1" customHeight="1" x14ac:dyDescent="0.25">
      <c r="A389" s="117"/>
    </row>
    <row r="390" spans="1:1" ht="12.75" hidden="1" customHeight="1" x14ac:dyDescent="0.25">
      <c r="A390" s="117"/>
    </row>
    <row r="391" spans="1:1" ht="12.75" hidden="1" customHeight="1" x14ac:dyDescent="0.25">
      <c r="A391" s="117"/>
    </row>
    <row r="392" spans="1:1" ht="12.75" hidden="1" customHeight="1" x14ac:dyDescent="0.25">
      <c r="A392" s="117"/>
    </row>
    <row r="393" spans="1:1" ht="12.75" hidden="1" customHeight="1" x14ac:dyDescent="0.25">
      <c r="A393" s="117"/>
    </row>
    <row r="394" spans="1:1" ht="12.75" hidden="1" customHeight="1" x14ac:dyDescent="0.25">
      <c r="A394" s="117"/>
    </row>
    <row r="395" spans="1:1" ht="12.75" hidden="1" customHeight="1" x14ac:dyDescent="0.25">
      <c r="A395" s="117"/>
    </row>
    <row r="396" spans="1:1" ht="12.75" hidden="1" customHeight="1" x14ac:dyDescent="0.25">
      <c r="A396" s="117"/>
    </row>
    <row r="397" spans="1:1" ht="12.75" hidden="1" customHeight="1" x14ac:dyDescent="0.25">
      <c r="A397" s="117"/>
    </row>
    <row r="398" spans="1:1" ht="12.75" hidden="1" customHeight="1" x14ac:dyDescent="0.25">
      <c r="A398" s="117"/>
    </row>
    <row r="399" spans="1:1" ht="12.75" hidden="1" customHeight="1" x14ac:dyDescent="0.25">
      <c r="A399" s="117"/>
    </row>
    <row r="400" spans="1:1" ht="12.75" hidden="1" customHeight="1" x14ac:dyDescent="0.25">
      <c r="A400" s="117"/>
    </row>
  </sheetData>
  <mergeCells count="21">
    <mergeCell ref="A19:B19"/>
    <mergeCell ref="C19:E19"/>
    <mergeCell ref="A20:B20"/>
    <mergeCell ref="C20:E20"/>
    <mergeCell ref="A24:H25"/>
    <mergeCell ref="A21:B21"/>
    <mergeCell ref="C21:E21"/>
    <mergeCell ref="C22:E22"/>
    <mergeCell ref="A23:B23"/>
    <mergeCell ref="C23:E23"/>
    <mergeCell ref="C16:E16"/>
    <mergeCell ref="A17:B17"/>
    <mergeCell ref="C17:E17"/>
    <mergeCell ref="A18:B18"/>
    <mergeCell ref="C18:E18"/>
    <mergeCell ref="A13:B13"/>
    <mergeCell ref="C13:E13"/>
    <mergeCell ref="A14:B14"/>
    <mergeCell ref="C14:E14"/>
    <mergeCell ref="A15:B15"/>
    <mergeCell ref="C15:E15"/>
  </mergeCells>
  <dataValidations count="3">
    <dataValidation type="whole" operator="greaterThanOrEqual" allowBlank="1" showInputMessage="1" showErrorMessage="1" sqref="E28:E344 F28:H28" xr:uid="{00000000-0002-0000-1500-000000000000}">
      <formula1>0</formula1>
    </dataValidation>
    <dataValidation type="decimal" operator="greaterThanOrEqual" allowBlank="1" showInputMessage="1" showErrorMessage="1" sqref="F29:G344" xr:uid="{00000000-0002-0000-1500-000001000000}">
      <formula1>0</formula1>
    </dataValidation>
    <dataValidation type="decimal" operator="greaterThan" allowBlank="1" showInputMessage="1" showErrorMessage="1" sqref="H29:H344" xr:uid="{00000000-0002-0000-1500-000002000000}">
      <formula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sheetPr>
  <dimension ref="A1:AH37"/>
  <sheetViews>
    <sheetView showGridLines="0" showZeros="0" topLeftCell="A10" zoomScaleNormal="100" workbookViewId="0">
      <selection activeCell="H22" sqref="H22"/>
    </sheetView>
  </sheetViews>
  <sheetFormatPr defaultRowHeight="15" x14ac:dyDescent="0.25"/>
  <cols>
    <col min="1" max="1" width="9.140625" style="5" customWidth="1"/>
    <col min="2" max="2" width="31.28515625" style="5" customWidth="1"/>
    <col min="3" max="3" width="13.7109375" style="5" customWidth="1"/>
    <col min="4" max="4" width="21.5703125" style="5" customWidth="1"/>
    <col min="5" max="16384" width="9.140625" style="5"/>
  </cols>
  <sheetData>
    <row r="1" spans="1:34" x14ac:dyDescent="0.25">
      <c r="A1" s="753"/>
      <c r="B1" s="753"/>
      <c r="C1" s="753"/>
      <c r="D1" s="48" t="s">
        <v>789</v>
      </c>
      <c r="AH1" s="5" t="s">
        <v>241</v>
      </c>
    </row>
    <row r="2" spans="1:34" x14ac:dyDescent="0.25">
      <c r="A2" s="753"/>
      <c r="B2" s="753"/>
      <c r="C2" s="753"/>
      <c r="AH2" s="5" t="s">
        <v>241</v>
      </c>
    </row>
    <row r="3" spans="1:34" x14ac:dyDescent="0.25">
      <c r="A3" s="3" t="s">
        <v>1</v>
      </c>
      <c r="B3" s="93"/>
      <c r="C3" s="754"/>
      <c r="D3" s="754"/>
      <c r="AH3" s="5" t="s">
        <v>241</v>
      </c>
    </row>
    <row r="4" spans="1:34" x14ac:dyDescent="0.25">
      <c r="A4" s="189" t="s">
        <v>3</v>
      </c>
      <c r="B4" s="93"/>
      <c r="C4" s="754"/>
      <c r="D4" s="754"/>
      <c r="AH4" s="5" t="s">
        <v>241</v>
      </c>
    </row>
    <row r="5" spans="1:34" x14ac:dyDescent="0.25">
      <c r="A5" s="191" t="s">
        <v>4</v>
      </c>
      <c r="B5" s="93"/>
      <c r="C5" s="755"/>
      <c r="D5" s="755"/>
      <c r="AH5" s="5" t="s">
        <v>241</v>
      </c>
    </row>
    <row r="6" spans="1:34" x14ac:dyDescent="0.25">
      <c r="A6" s="191" t="s">
        <v>5</v>
      </c>
      <c r="B6" s="93"/>
      <c r="C6" s="755"/>
      <c r="D6" s="755"/>
      <c r="AH6" s="5" t="s">
        <v>241</v>
      </c>
    </row>
    <row r="7" spans="1:34" x14ac:dyDescent="0.25">
      <c r="A7" s="189" t="s">
        <v>6</v>
      </c>
      <c r="B7" s="93"/>
      <c r="C7" s="754"/>
      <c r="D7" s="754"/>
      <c r="AH7" s="5" t="s">
        <v>241</v>
      </c>
    </row>
    <row r="8" spans="1:34" x14ac:dyDescent="0.25">
      <c r="A8" s="189" t="s">
        <v>7</v>
      </c>
      <c r="B8" s="93"/>
      <c r="C8" s="754"/>
      <c r="D8" s="754"/>
      <c r="AH8" s="5" t="s">
        <v>241</v>
      </c>
    </row>
    <row r="9" spans="1:34" x14ac:dyDescent="0.25">
      <c r="A9" s="189" t="s">
        <v>8</v>
      </c>
      <c r="B9" s="93"/>
      <c r="C9" s="754"/>
      <c r="D9" s="754"/>
      <c r="AH9" s="5" t="s">
        <v>241</v>
      </c>
    </row>
    <row r="10" spans="1:34" x14ac:dyDescent="0.25">
      <c r="A10" s="189" t="s">
        <v>239</v>
      </c>
      <c r="B10" s="93"/>
      <c r="C10" s="754"/>
      <c r="D10" s="754"/>
      <c r="AH10" s="5" t="s">
        <v>241</v>
      </c>
    </row>
    <row r="11" spans="1:34" x14ac:dyDescent="0.25">
      <c r="A11" s="189" t="s">
        <v>9</v>
      </c>
      <c r="B11" s="93"/>
      <c r="C11" s="755"/>
      <c r="D11" s="755"/>
      <c r="AH11" s="5" t="s">
        <v>241</v>
      </c>
    </row>
    <row r="12" spans="1:34" x14ac:dyDescent="0.25">
      <c r="A12" s="189" t="s">
        <v>10</v>
      </c>
      <c r="B12" s="93"/>
      <c r="C12" s="754"/>
      <c r="D12" s="754"/>
      <c r="AH12" s="5" t="s">
        <v>241</v>
      </c>
    </row>
    <row r="13" spans="1:34" x14ac:dyDescent="0.25">
      <c r="A13" s="189" t="s">
        <v>11</v>
      </c>
      <c r="B13" s="93"/>
      <c r="C13" s="754"/>
      <c r="D13" s="754"/>
      <c r="AH13" s="5" t="s">
        <v>241</v>
      </c>
    </row>
    <row r="14" spans="1:34" x14ac:dyDescent="0.25">
      <c r="A14" s="3"/>
      <c r="B14" s="93"/>
      <c r="C14" s="4"/>
      <c r="D14" s="4"/>
      <c r="AH14" s="5" t="s">
        <v>241</v>
      </c>
    </row>
    <row r="15" spans="1:34" ht="18.75" x14ac:dyDescent="0.25">
      <c r="A15" s="756" t="s">
        <v>790</v>
      </c>
      <c r="B15" s="757"/>
      <c r="C15" s="757"/>
      <c r="D15" s="757"/>
      <c r="AH15" s="5" t="s">
        <v>241</v>
      </c>
    </row>
    <row r="16" spans="1:34" ht="15.75" thickBot="1" x14ac:dyDescent="0.3">
      <c r="A16" s="9"/>
      <c r="B16" s="9"/>
      <c r="C16" s="9"/>
      <c r="D16" s="92" t="s">
        <v>12</v>
      </c>
      <c r="AH16" s="5" t="s">
        <v>241</v>
      </c>
    </row>
    <row r="17" spans="1:34" ht="23.25" thickBot="1" x14ac:dyDescent="0.3">
      <c r="A17" s="317" t="s">
        <v>13</v>
      </c>
      <c r="B17" s="318" t="s">
        <v>1163</v>
      </c>
      <c r="C17" s="318" t="s">
        <v>684</v>
      </c>
      <c r="D17" s="135" t="s">
        <v>160</v>
      </c>
      <c r="AH17" s="5" t="s">
        <v>241</v>
      </c>
    </row>
    <row r="18" spans="1:34" ht="15.75" thickBot="1" x14ac:dyDescent="0.3">
      <c r="A18" s="317">
        <v>1</v>
      </c>
      <c r="B18" s="318">
        <v>2</v>
      </c>
      <c r="C18" s="318">
        <v>3</v>
      </c>
      <c r="D18" s="135">
        <v>4</v>
      </c>
    </row>
    <row r="19" spans="1:34" x14ac:dyDescent="0.25">
      <c r="A19" s="319" t="s">
        <v>161</v>
      </c>
      <c r="B19" s="320" t="s">
        <v>162</v>
      </c>
      <c r="C19" s="321"/>
      <c r="D19" s="322"/>
    </row>
    <row r="20" spans="1:34" x14ac:dyDescent="0.25">
      <c r="A20" s="323" t="s">
        <v>163</v>
      </c>
      <c r="B20" s="324" t="s">
        <v>164</v>
      </c>
      <c r="C20" s="325"/>
      <c r="D20" s="326"/>
    </row>
    <row r="21" spans="1:34" x14ac:dyDescent="0.25">
      <c r="A21" s="323" t="s">
        <v>165</v>
      </c>
      <c r="B21" s="324" t="s">
        <v>166</v>
      </c>
      <c r="C21" s="325"/>
      <c r="D21" s="326"/>
    </row>
    <row r="22" spans="1:34" x14ac:dyDescent="0.25">
      <c r="A22" s="323" t="s">
        <v>167</v>
      </c>
      <c r="B22" s="324" t="s">
        <v>168</v>
      </c>
      <c r="C22" s="325"/>
      <c r="D22" s="326"/>
    </row>
    <row r="23" spans="1:34" x14ac:dyDescent="0.25">
      <c r="A23" s="323" t="s">
        <v>169</v>
      </c>
      <c r="B23" s="324" t="s">
        <v>170</v>
      </c>
      <c r="C23" s="325"/>
      <c r="D23" s="326"/>
    </row>
    <row r="24" spans="1:34" x14ac:dyDescent="0.25">
      <c r="A24" s="323" t="s">
        <v>171</v>
      </c>
      <c r="B24" s="324" t="s">
        <v>172</v>
      </c>
      <c r="C24" s="325"/>
      <c r="D24" s="326"/>
    </row>
    <row r="25" spans="1:34" x14ac:dyDescent="0.25">
      <c r="A25" s="323" t="s">
        <v>173</v>
      </c>
      <c r="B25" s="324" t="s">
        <v>174</v>
      </c>
      <c r="C25" s="325"/>
      <c r="D25" s="326"/>
    </row>
    <row r="26" spans="1:34" ht="16.5" customHeight="1" x14ac:dyDescent="0.25">
      <c r="A26" s="323" t="s">
        <v>175</v>
      </c>
      <c r="B26" s="324" t="s">
        <v>787</v>
      </c>
      <c r="C26" s="325"/>
      <c r="D26" s="326"/>
    </row>
    <row r="27" spans="1:34" x14ac:dyDescent="0.25">
      <c r="A27" s="323" t="s">
        <v>176</v>
      </c>
      <c r="B27" s="324" t="s">
        <v>177</v>
      </c>
      <c r="C27" s="325"/>
      <c r="D27" s="326"/>
    </row>
    <row r="28" spans="1:34" x14ac:dyDescent="0.25">
      <c r="A28" s="323" t="s">
        <v>178</v>
      </c>
      <c r="B28" s="324" t="s">
        <v>179</v>
      </c>
      <c r="C28" s="325"/>
      <c r="D28" s="326"/>
    </row>
    <row r="29" spans="1:34" x14ac:dyDescent="0.25">
      <c r="A29" s="323" t="s">
        <v>180</v>
      </c>
      <c r="B29" s="324" t="s">
        <v>1164</v>
      </c>
      <c r="C29" s="325"/>
      <c r="D29" s="326"/>
    </row>
    <row r="30" spans="1:34" ht="15.75" thickBot="1" x14ac:dyDescent="0.3">
      <c r="A30" s="323" t="s">
        <v>181</v>
      </c>
      <c r="B30" s="324" t="s">
        <v>182</v>
      </c>
      <c r="C30" s="325"/>
      <c r="D30" s="326"/>
    </row>
    <row r="31" spans="1:34" ht="15.75" thickBot="1" x14ac:dyDescent="0.3">
      <c r="A31" s="327" t="s">
        <v>791</v>
      </c>
      <c r="B31" s="328" t="s">
        <v>54</v>
      </c>
      <c r="C31" s="348">
        <f>SUM(C19:C30)</f>
        <v>0</v>
      </c>
      <c r="D31" s="349">
        <f>SUM(D19:D30)</f>
        <v>0</v>
      </c>
    </row>
    <row r="32" spans="1:34" x14ac:dyDescent="0.25">
      <c r="A32" s="752"/>
      <c r="B32" s="752"/>
      <c r="C32" s="752"/>
      <c r="D32" s="752"/>
    </row>
    <row r="33" spans="1:18" x14ac:dyDescent="0.25">
      <c r="A33" s="753"/>
      <c r="B33" s="753"/>
      <c r="C33" s="753"/>
      <c r="D33" s="753"/>
    </row>
    <row r="34" spans="1:18" x14ac:dyDescent="0.25">
      <c r="A34" s="753"/>
      <c r="B34" s="753"/>
      <c r="C34" s="753"/>
      <c r="D34" s="753"/>
    </row>
    <row r="35" spans="1:18" x14ac:dyDescent="0.25">
      <c r="A35" s="753"/>
      <c r="B35" s="753"/>
      <c r="C35" s="753"/>
      <c r="D35" s="753"/>
      <c r="E35" s="753"/>
      <c r="F35" s="753"/>
      <c r="G35" s="753"/>
      <c r="H35" s="753"/>
      <c r="I35" s="753"/>
      <c r="J35" s="753"/>
      <c r="K35" s="753"/>
      <c r="L35" s="753"/>
      <c r="M35" s="753"/>
      <c r="N35" s="753"/>
      <c r="O35" s="753"/>
      <c r="P35" s="753"/>
      <c r="Q35" s="753"/>
      <c r="R35" s="753"/>
    </row>
    <row r="36" spans="1:18" x14ac:dyDescent="0.25">
      <c r="A36" s="753"/>
      <c r="B36" s="753"/>
      <c r="C36" s="753"/>
      <c r="D36" s="753"/>
      <c r="E36" s="753"/>
      <c r="F36" s="753"/>
      <c r="G36" s="753"/>
      <c r="H36" s="753"/>
      <c r="I36" s="753"/>
      <c r="J36" s="753"/>
      <c r="K36" s="753"/>
      <c r="L36" s="753"/>
      <c r="M36" s="753"/>
      <c r="N36" s="753"/>
      <c r="O36" s="753"/>
      <c r="P36" s="753"/>
      <c r="Q36" s="753"/>
      <c r="R36" s="753"/>
    </row>
    <row r="37" spans="1:18" x14ac:dyDescent="0.25">
      <c r="A37" s="753"/>
      <c r="B37" s="753"/>
      <c r="C37" s="753"/>
      <c r="D37" s="753"/>
      <c r="E37" s="753"/>
      <c r="F37" s="753"/>
      <c r="G37" s="753"/>
      <c r="H37" s="753"/>
      <c r="I37" s="753"/>
      <c r="J37" s="753"/>
      <c r="K37" s="753"/>
      <c r="L37" s="753"/>
      <c r="M37" s="753"/>
      <c r="N37" s="753"/>
      <c r="O37" s="753"/>
      <c r="P37" s="753"/>
      <c r="Q37" s="753"/>
      <c r="R37" s="753"/>
    </row>
  </sheetData>
  <mergeCells count="15">
    <mergeCell ref="C7:D7"/>
    <mergeCell ref="C8:D8"/>
    <mergeCell ref="A1:C2"/>
    <mergeCell ref="C3:D3"/>
    <mergeCell ref="C4:D4"/>
    <mergeCell ref="C5:D5"/>
    <mergeCell ref="C6:D6"/>
    <mergeCell ref="A32:D34"/>
    <mergeCell ref="A35:R37"/>
    <mergeCell ref="C9:D9"/>
    <mergeCell ref="C10:D10"/>
    <mergeCell ref="C11:D11"/>
    <mergeCell ref="C12:D12"/>
    <mergeCell ref="C13:D13"/>
    <mergeCell ref="A15:D1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tabColor rgb="FF00B050"/>
    <pageSetUpPr fitToPage="1"/>
  </sheetPr>
  <dimension ref="A1:L182"/>
  <sheetViews>
    <sheetView showGridLines="0" zoomScale="80" zoomScaleNormal="80" workbookViewId="0">
      <selection activeCell="K49" sqref="K49"/>
    </sheetView>
  </sheetViews>
  <sheetFormatPr defaultColWidth="17.28515625" defaultRowHeight="12.75" zeroHeight="1" x14ac:dyDescent="0.25"/>
  <cols>
    <col min="1" max="1" width="16.28515625" style="668" customWidth="1"/>
    <col min="2" max="12" width="15" style="209" customWidth="1"/>
    <col min="13" max="16384" width="17.28515625" style="209"/>
  </cols>
  <sheetData>
    <row r="1" spans="1:12" s="558" customFormat="1" x14ac:dyDescent="0.25">
      <c r="A1" s="657"/>
      <c r="B1" s="658"/>
      <c r="C1" s="61"/>
      <c r="D1" s="209"/>
      <c r="E1" s="209"/>
      <c r="J1" s="659"/>
      <c r="K1" s="660" t="s">
        <v>0</v>
      </c>
      <c r="L1" s="659" t="s">
        <v>723</v>
      </c>
    </row>
    <row r="2" spans="1:12" s="559" customFormat="1" ht="15" x14ac:dyDescent="0.2">
      <c r="A2" s="831" t="s">
        <v>1</v>
      </c>
      <c r="B2" s="831"/>
      <c r="C2" s="1046" t="s">
        <v>2</v>
      </c>
      <c r="D2" s="1046"/>
      <c r="E2" s="1046"/>
      <c r="F2" s="1046"/>
      <c r="G2" s="1046"/>
      <c r="H2" s="171"/>
      <c r="I2" s="171"/>
      <c r="J2" s="171"/>
      <c r="K2" s="171"/>
      <c r="L2" s="171"/>
    </row>
    <row r="3" spans="1:12" s="559" customFormat="1" ht="15" x14ac:dyDescent="0.2">
      <c r="A3" s="831" t="s">
        <v>3</v>
      </c>
      <c r="B3" s="831"/>
      <c r="C3" s="1043" t="s">
        <v>2</v>
      </c>
      <c r="D3" s="1043"/>
      <c r="E3" s="1043"/>
      <c r="F3" s="1043"/>
      <c r="G3" s="1043"/>
      <c r="H3" s="171"/>
      <c r="I3" s="171"/>
      <c r="J3" s="171"/>
      <c r="K3" s="171"/>
      <c r="L3" s="171"/>
    </row>
    <row r="4" spans="1:12" s="559" customFormat="1" ht="15" x14ac:dyDescent="0.2">
      <c r="A4" s="831" t="s">
        <v>129</v>
      </c>
      <c r="B4" s="831"/>
      <c r="C4" s="1045"/>
      <c r="D4" s="1045"/>
      <c r="E4" s="1045"/>
      <c r="F4" s="1045"/>
      <c r="G4" s="1045"/>
      <c r="H4" s="171"/>
      <c r="I4" s="171"/>
      <c r="J4" s="171"/>
      <c r="K4" s="171"/>
      <c r="L4" s="171"/>
    </row>
    <row r="5" spans="1:12" s="559" customFormat="1" ht="15" x14ac:dyDescent="0.2">
      <c r="A5" s="831" t="s">
        <v>6</v>
      </c>
      <c r="B5" s="831"/>
      <c r="C5" s="1044"/>
      <c r="D5" s="1044"/>
      <c r="E5" s="1044"/>
      <c r="F5" s="1044"/>
      <c r="G5" s="1044"/>
      <c r="H5" s="171"/>
      <c r="I5" s="171"/>
      <c r="J5" s="171"/>
      <c r="K5" s="171"/>
      <c r="L5" s="171"/>
    </row>
    <row r="6" spans="1:12" s="559" customFormat="1" ht="15" x14ac:dyDescent="0.2">
      <c r="A6" s="831" t="s">
        <v>7</v>
      </c>
      <c r="B6" s="831"/>
      <c r="C6" s="1043" t="s">
        <v>2</v>
      </c>
      <c r="D6" s="1043"/>
      <c r="E6" s="1043"/>
      <c r="F6" s="1043"/>
      <c r="G6" s="1043"/>
      <c r="H6" s="171"/>
      <c r="I6" s="171"/>
      <c r="J6" s="171"/>
      <c r="K6" s="171"/>
      <c r="L6" s="171"/>
    </row>
    <row r="7" spans="1:12" s="559" customFormat="1" ht="15" x14ac:dyDescent="0.2">
      <c r="A7" s="831" t="s">
        <v>8</v>
      </c>
      <c r="B7" s="831"/>
      <c r="C7" s="1043" t="s">
        <v>2</v>
      </c>
      <c r="D7" s="1043"/>
      <c r="E7" s="1043"/>
      <c r="F7" s="1043"/>
      <c r="G7" s="1043"/>
      <c r="H7" s="171"/>
      <c r="I7" s="171"/>
      <c r="J7" s="171"/>
      <c r="K7" s="171"/>
      <c r="L7" s="171"/>
    </row>
    <row r="8" spans="1:12" s="559" customFormat="1" ht="15" x14ac:dyDescent="0.2">
      <c r="A8" s="831" t="s">
        <v>239</v>
      </c>
      <c r="B8" s="831"/>
      <c r="C8" s="1043" t="s">
        <v>2</v>
      </c>
      <c r="D8" s="1043"/>
      <c r="E8" s="1043"/>
      <c r="F8" s="1043"/>
      <c r="G8" s="1043"/>
      <c r="H8" s="171"/>
      <c r="I8" s="171"/>
      <c r="J8" s="171"/>
      <c r="K8" s="171"/>
      <c r="L8" s="171"/>
    </row>
    <row r="9" spans="1:12" s="559" customFormat="1" ht="15" x14ac:dyDescent="0.2">
      <c r="A9" s="831" t="s">
        <v>9</v>
      </c>
      <c r="B9" s="831"/>
      <c r="C9" s="1045"/>
      <c r="D9" s="1045"/>
      <c r="E9" s="1045"/>
      <c r="F9" s="1045"/>
      <c r="G9" s="1045"/>
      <c r="H9" s="171"/>
      <c r="I9" s="171"/>
      <c r="J9" s="171"/>
      <c r="K9" s="171"/>
      <c r="L9" s="171"/>
    </row>
    <row r="10" spans="1:12" s="559" customFormat="1" ht="15" x14ac:dyDescent="0.2">
      <c r="A10" s="670" t="s">
        <v>10</v>
      </c>
      <c r="B10" s="655"/>
      <c r="C10" s="1043" t="s">
        <v>2</v>
      </c>
      <c r="D10" s="1043"/>
      <c r="E10" s="1043"/>
      <c r="F10" s="1043"/>
      <c r="G10" s="1043"/>
      <c r="H10" s="171"/>
      <c r="I10" s="171"/>
      <c r="J10" s="171"/>
      <c r="K10" s="171"/>
      <c r="L10" s="171"/>
    </row>
    <row r="11" spans="1:12" s="559" customFormat="1" ht="15" x14ac:dyDescent="0.2">
      <c r="A11" s="831" t="s">
        <v>11</v>
      </c>
      <c r="B11" s="831"/>
      <c r="C11" s="1043" t="s">
        <v>2</v>
      </c>
      <c r="D11" s="1043"/>
      <c r="E11" s="1043"/>
      <c r="F11" s="1043"/>
      <c r="G11" s="1043"/>
      <c r="H11" s="171"/>
      <c r="I11" s="171"/>
      <c r="J11" s="171"/>
      <c r="K11" s="171"/>
      <c r="L11" s="171"/>
    </row>
    <row r="12" spans="1:12" s="558" customFormat="1" ht="15" x14ac:dyDescent="0.25">
      <c r="A12" s="661"/>
      <c r="B12" s="662"/>
      <c r="C12" s="619"/>
      <c r="D12" s="619"/>
      <c r="E12" s="619"/>
      <c r="F12" s="619"/>
      <c r="G12" s="619"/>
      <c r="H12" s="171"/>
      <c r="I12" s="171"/>
      <c r="J12" s="171"/>
      <c r="K12" s="171"/>
      <c r="L12" s="171"/>
    </row>
    <row r="13" spans="1:12" s="558" customFormat="1" ht="18.75" x14ac:dyDescent="0.25">
      <c r="A13" s="810" t="s">
        <v>730</v>
      </c>
      <c r="B13" s="810"/>
      <c r="C13" s="810"/>
      <c r="D13" s="810"/>
      <c r="E13" s="810"/>
      <c r="F13" s="810"/>
      <c r="G13" s="810"/>
      <c r="H13" s="810"/>
      <c r="I13" s="810"/>
      <c r="J13" s="810"/>
      <c r="K13" s="810"/>
      <c r="L13" s="810"/>
    </row>
    <row r="14" spans="1:12" x14ac:dyDescent="0.25">
      <c r="A14" s="1034"/>
      <c r="B14" s="1034"/>
      <c r="C14" s="1034"/>
      <c r="D14" s="1034"/>
      <c r="E14" s="1034"/>
      <c r="F14" s="1034"/>
      <c r="G14" s="1034"/>
      <c r="H14" s="1034"/>
      <c r="I14" s="1034"/>
      <c r="J14" s="663"/>
      <c r="K14" s="663"/>
      <c r="L14" s="663"/>
    </row>
    <row r="15" spans="1:12" x14ac:dyDescent="0.25">
      <c r="A15" s="85" t="s">
        <v>159</v>
      </c>
      <c r="B15" s="664"/>
      <c r="C15" s="663"/>
      <c r="D15" s="663"/>
      <c r="E15" s="663"/>
      <c r="F15" s="663"/>
      <c r="G15" s="663"/>
      <c r="H15" s="663"/>
      <c r="I15" s="663"/>
      <c r="J15" s="663"/>
      <c r="K15" s="663"/>
      <c r="L15" s="663"/>
    </row>
    <row r="16" spans="1:12" ht="13.5" thickBot="1" x14ac:dyDescent="0.3">
      <c r="A16" s="665" t="s">
        <v>711</v>
      </c>
      <c r="B16" s="666">
        <v>2024</v>
      </c>
      <c r="I16" s="667"/>
      <c r="J16" s="667"/>
      <c r="K16" s="667"/>
      <c r="L16" s="667" t="s">
        <v>12</v>
      </c>
    </row>
    <row r="17" spans="1:12" ht="15" customHeight="1" x14ac:dyDescent="0.25">
      <c r="A17" s="1035" t="s">
        <v>708</v>
      </c>
      <c r="B17" s="1037" t="s">
        <v>709</v>
      </c>
      <c r="C17" s="1038"/>
      <c r="D17" s="1038"/>
      <c r="E17" s="1038"/>
      <c r="F17" s="1038"/>
      <c r="G17" s="1038"/>
      <c r="H17" s="1038"/>
      <c r="I17" s="1038"/>
      <c r="J17" s="1038"/>
      <c r="K17" s="1038"/>
      <c r="L17" s="1039"/>
    </row>
    <row r="18" spans="1:12" x14ac:dyDescent="0.25">
      <c r="A18" s="1036"/>
      <c r="B18" s="1040" t="s">
        <v>710</v>
      </c>
      <c r="C18" s="1041"/>
      <c r="D18" s="1041"/>
      <c r="E18" s="1041"/>
      <c r="F18" s="1041"/>
      <c r="G18" s="1041"/>
      <c r="H18" s="1041"/>
      <c r="I18" s="1041"/>
      <c r="J18" s="1041"/>
      <c r="K18" s="1041"/>
      <c r="L18" s="1042"/>
    </row>
    <row r="19" spans="1:12" x14ac:dyDescent="0.25">
      <c r="A19" s="1036"/>
      <c r="B19" s="66">
        <v>0</v>
      </c>
      <c r="C19" s="66">
        <v>1</v>
      </c>
      <c r="D19" s="66">
        <v>2</v>
      </c>
      <c r="E19" s="66">
        <v>3</v>
      </c>
      <c r="F19" s="66">
        <v>4</v>
      </c>
      <c r="G19" s="66">
        <v>5</v>
      </c>
      <c r="H19" s="66">
        <v>6</v>
      </c>
      <c r="I19" s="66">
        <v>7</v>
      </c>
      <c r="J19" s="66">
        <v>8</v>
      </c>
      <c r="K19" s="66">
        <v>9</v>
      </c>
      <c r="L19" s="67">
        <v>10</v>
      </c>
    </row>
    <row r="20" spans="1:12" x14ac:dyDescent="0.25">
      <c r="A20" s="68" t="str">
        <f>(A21-1) &amp;" и раније"</f>
        <v>2014 и раније</v>
      </c>
      <c r="B20" s="66"/>
      <c r="C20" s="66"/>
      <c r="D20" s="66"/>
      <c r="E20" s="66"/>
      <c r="F20" s="66"/>
      <c r="G20" s="66"/>
      <c r="H20" s="66"/>
      <c r="I20" s="66"/>
      <c r="J20" s="66"/>
      <c r="K20" s="66"/>
      <c r="L20" s="69"/>
    </row>
    <row r="21" spans="1:12" x14ac:dyDescent="0.25">
      <c r="A21" s="68">
        <f t="shared" ref="A21:A27" si="0">A22-1</f>
        <v>2015</v>
      </c>
      <c r="B21" s="66"/>
      <c r="C21" s="66"/>
      <c r="D21" s="66"/>
      <c r="E21" s="66"/>
      <c r="F21" s="66"/>
      <c r="G21" s="66"/>
      <c r="H21" s="66"/>
      <c r="I21" s="66"/>
      <c r="J21" s="66"/>
      <c r="K21" s="70"/>
      <c r="L21" s="71"/>
    </row>
    <row r="22" spans="1:12" x14ac:dyDescent="0.25">
      <c r="A22" s="68">
        <f t="shared" si="0"/>
        <v>2016</v>
      </c>
      <c r="B22" s="66"/>
      <c r="C22" s="66"/>
      <c r="D22" s="66"/>
      <c r="E22" s="66"/>
      <c r="F22" s="66"/>
      <c r="G22" s="66"/>
      <c r="H22" s="66"/>
      <c r="I22" s="66"/>
      <c r="J22" s="70"/>
      <c r="K22" s="72"/>
      <c r="L22" s="71"/>
    </row>
    <row r="23" spans="1:12" x14ac:dyDescent="0.25">
      <c r="A23" s="68">
        <f t="shared" si="0"/>
        <v>2017</v>
      </c>
      <c r="B23" s="73"/>
      <c r="C23" s="73"/>
      <c r="D23" s="73"/>
      <c r="E23" s="73"/>
      <c r="F23" s="73"/>
      <c r="G23" s="73"/>
      <c r="H23" s="73"/>
      <c r="I23" s="74"/>
      <c r="J23" s="75"/>
      <c r="K23" s="75"/>
      <c r="L23" s="76"/>
    </row>
    <row r="24" spans="1:12" x14ac:dyDescent="0.25">
      <c r="A24" s="68">
        <f t="shared" si="0"/>
        <v>2018</v>
      </c>
      <c r="B24" s="73"/>
      <c r="C24" s="73"/>
      <c r="D24" s="73"/>
      <c r="E24" s="73"/>
      <c r="F24" s="73"/>
      <c r="G24" s="73"/>
      <c r="H24" s="74"/>
      <c r="I24" s="77"/>
      <c r="J24" s="77"/>
      <c r="K24" s="77"/>
      <c r="L24" s="78"/>
    </row>
    <row r="25" spans="1:12" x14ac:dyDescent="0.25">
      <c r="A25" s="68">
        <f t="shared" si="0"/>
        <v>2019</v>
      </c>
      <c r="B25" s="73"/>
      <c r="C25" s="73"/>
      <c r="D25" s="73"/>
      <c r="E25" s="73"/>
      <c r="F25" s="73"/>
      <c r="G25" s="74"/>
      <c r="H25" s="77"/>
      <c r="I25" s="77"/>
      <c r="J25" s="77"/>
      <c r="K25" s="77"/>
      <c r="L25" s="78"/>
    </row>
    <row r="26" spans="1:12" x14ac:dyDescent="0.25">
      <c r="A26" s="68">
        <f t="shared" si="0"/>
        <v>2020</v>
      </c>
      <c r="B26" s="73"/>
      <c r="C26" s="73"/>
      <c r="D26" s="73"/>
      <c r="E26" s="73"/>
      <c r="F26" s="74"/>
      <c r="G26" s="77"/>
      <c r="H26" s="77"/>
      <c r="I26" s="77"/>
      <c r="J26" s="77"/>
      <c r="K26" s="77"/>
      <c r="L26" s="78"/>
    </row>
    <row r="27" spans="1:12" x14ac:dyDescent="0.25">
      <c r="A27" s="68">
        <f t="shared" si="0"/>
        <v>2021</v>
      </c>
      <c r="B27" s="73"/>
      <c r="C27" s="73"/>
      <c r="D27" s="73"/>
      <c r="E27" s="74"/>
      <c r="F27" s="77"/>
      <c r="G27" s="77"/>
      <c r="H27" s="77"/>
      <c r="I27" s="77"/>
      <c r="J27" s="77"/>
      <c r="K27" s="77"/>
      <c r="L27" s="78"/>
    </row>
    <row r="28" spans="1:12" x14ac:dyDescent="0.25">
      <c r="A28" s="68">
        <f>A29-1</f>
        <v>2022</v>
      </c>
      <c r="B28" s="73"/>
      <c r="C28" s="73"/>
      <c r="D28" s="74"/>
      <c r="E28" s="77"/>
      <c r="F28" s="77"/>
      <c r="G28" s="77"/>
      <c r="H28" s="77"/>
      <c r="I28" s="77"/>
      <c r="J28" s="77"/>
      <c r="K28" s="77"/>
      <c r="L28" s="78"/>
    </row>
    <row r="29" spans="1:12" x14ac:dyDescent="0.25">
      <c r="A29" s="68">
        <f>A30-1</f>
        <v>2023</v>
      </c>
      <c r="B29" s="73"/>
      <c r="C29" s="74"/>
      <c r="D29" s="77"/>
      <c r="E29" s="77"/>
      <c r="F29" s="77"/>
      <c r="G29" s="77"/>
      <c r="H29" s="77"/>
      <c r="I29" s="77"/>
      <c r="J29" s="77"/>
      <c r="K29" s="77"/>
      <c r="L29" s="78"/>
    </row>
    <row r="30" spans="1:12" ht="13.5" thickBot="1" x14ac:dyDescent="0.3">
      <c r="A30" s="79">
        <f>B16</f>
        <v>2024</v>
      </c>
      <c r="B30" s="80"/>
      <c r="C30" s="81"/>
      <c r="D30" s="81"/>
      <c r="E30" s="81"/>
      <c r="F30" s="81"/>
      <c r="G30" s="81"/>
      <c r="H30" s="81"/>
      <c r="I30" s="81"/>
      <c r="J30" s="81"/>
      <c r="K30" s="81"/>
      <c r="L30" s="82"/>
    </row>
    <row r="31" spans="1:12" x14ac:dyDescent="0.25">
      <c r="A31" s="83"/>
      <c r="B31" s="84"/>
      <c r="C31" s="84"/>
      <c r="D31" s="84"/>
      <c r="E31" s="84"/>
      <c r="F31" s="84"/>
      <c r="G31" s="84"/>
      <c r="H31" s="84"/>
      <c r="I31" s="84"/>
      <c r="J31" s="84"/>
      <c r="K31" s="84"/>
      <c r="L31" s="84"/>
    </row>
    <row r="32" spans="1:12" s="201" customFormat="1" x14ac:dyDescent="0.25">
      <c r="A32" s="146"/>
    </row>
    <row r="33" spans="1:1" x14ac:dyDescent="0.25"/>
    <row r="34" spans="1:1" x14ac:dyDescent="0.25"/>
    <row r="35" spans="1:1" x14ac:dyDescent="0.25"/>
    <row r="36" spans="1:1" x14ac:dyDescent="0.25"/>
    <row r="37" spans="1:1" x14ac:dyDescent="0.25"/>
    <row r="38" spans="1:1" x14ac:dyDescent="0.25">
      <c r="A38" s="209"/>
    </row>
    <row r="39" spans="1:1" x14ac:dyDescent="0.25">
      <c r="A39" s="209"/>
    </row>
    <row r="40" spans="1:1" x14ac:dyDescent="0.25">
      <c r="A40" s="209"/>
    </row>
    <row r="41" spans="1:1" x14ac:dyDescent="0.25">
      <c r="A41" s="209"/>
    </row>
    <row r="42" spans="1:1" x14ac:dyDescent="0.25">
      <c r="A42" s="209"/>
    </row>
    <row r="43" spans="1:1" x14ac:dyDescent="0.25">
      <c r="A43" s="209"/>
    </row>
    <row r="44" spans="1:1" x14ac:dyDescent="0.25">
      <c r="A44" s="209"/>
    </row>
    <row r="45" spans="1:1" x14ac:dyDescent="0.25">
      <c r="A45" s="209"/>
    </row>
    <row r="46" spans="1:1" x14ac:dyDescent="0.25">
      <c r="A46" s="209"/>
    </row>
    <row r="47" spans="1:1" x14ac:dyDescent="0.25">
      <c r="A47" s="209"/>
    </row>
    <row r="48" spans="1:1" x14ac:dyDescent="0.25">
      <c r="A48" s="209"/>
    </row>
    <row r="49" spans="1:1" x14ac:dyDescent="0.25">
      <c r="A49" s="209"/>
    </row>
    <row r="50" spans="1:1" x14ac:dyDescent="0.25">
      <c r="A50" s="209"/>
    </row>
    <row r="51" spans="1:1" x14ac:dyDescent="0.25">
      <c r="A51" s="209"/>
    </row>
    <row r="52" spans="1:1" x14ac:dyDescent="0.25">
      <c r="A52" s="209"/>
    </row>
    <row r="53" spans="1:1" x14ac:dyDescent="0.25">
      <c r="A53" s="209"/>
    </row>
    <row r="54" spans="1:1" x14ac:dyDescent="0.25">
      <c r="A54" s="209"/>
    </row>
    <row r="55" spans="1:1" x14ac:dyDescent="0.25">
      <c r="A55" s="209"/>
    </row>
    <row r="56" spans="1:1" x14ac:dyDescent="0.25">
      <c r="A56" s="209"/>
    </row>
    <row r="57" spans="1:1" x14ac:dyDescent="0.25">
      <c r="A57" s="209"/>
    </row>
    <row r="58" spans="1:1" x14ac:dyDescent="0.25">
      <c r="A58" s="209"/>
    </row>
    <row r="59" spans="1:1" x14ac:dyDescent="0.25">
      <c r="A59" s="209"/>
    </row>
    <row r="60" spans="1:1" x14ac:dyDescent="0.25">
      <c r="A60" s="209"/>
    </row>
    <row r="61" spans="1:1" x14ac:dyDescent="0.25">
      <c r="A61" s="209"/>
    </row>
    <row r="62" spans="1:1" x14ac:dyDescent="0.25">
      <c r="A62" s="209"/>
    </row>
    <row r="63" spans="1:1" x14ac:dyDescent="0.25">
      <c r="A63" s="209"/>
    </row>
    <row r="64" spans="1:1" x14ac:dyDescent="0.25">
      <c r="A64" s="209"/>
    </row>
    <row r="65" spans="1:5" x14ac:dyDescent="0.25">
      <c r="A65" s="209"/>
    </row>
    <row r="66" spans="1:5" x14ac:dyDescent="0.25">
      <c r="A66" s="209"/>
    </row>
    <row r="67" spans="1:5" x14ac:dyDescent="0.25">
      <c r="A67" s="209"/>
    </row>
    <row r="68" spans="1:5" x14ac:dyDescent="0.25">
      <c r="A68" s="209"/>
    </row>
    <row r="69" spans="1:5" x14ac:dyDescent="0.25">
      <c r="A69" s="209"/>
    </row>
    <row r="70" spans="1:5" x14ac:dyDescent="0.25">
      <c r="A70" s="209"/>
    </row>
    <row r="71" spans="1:5" x14ac:dyDescent="0.25">
      <c r="A71" s="209"/>
    </row>
    <row r="72" spans="1:5" x14ac:dyDescent="0.25">
      <c r="A72" s="209"/>
    </row>
    <row r="73" spans="1:5" x14ac:dyDescent="0.25">
      <c r="A73" s="209"/>
    </row>
    <row r="74" spans="1:5" x14ac:dyDescent="0.25">
      <c r="A74" s="209"/>
      <c r="E74" s="669"/>
    </row>
    <row r="75" spans="1:5" x14ac:dyDescent="0.25">
      <c r="A75" s="209"/>
      <c r="E75" s="669"/>
    </row>
    <row r="76" spans="1:5" x14ac:dyDescent="0.25">
      <c r="A76" s="209"/>
      <c r="E76" s="669"/>
    </row>
    <row r="77" spans="1:5" x14ac:dyDescent="0.25">
      <c r="A77" s="209"/>
      <c r="E77" s="669"/>
    </row>
    <row r="78" spans="1:5" x14ac:dyDescent="0.25">
      <c r="A78" s="209"/>
      <c r="E78" s="669"/>
    </row>
    <row r="79" spans="1:5" x14ac:dyDescent="0.25">
      <c r="A79" s="209"/>
      <c r="E79" s="669"/>
    </row>
    <row r="80" spans="1:5" x14ac:dyDescent="0.25">
      <c r="A80" s="209"/>
      <c r="E80" s="669"/>
    </row>
    <row r="81" spans="1:5" x14ac:dyDescent="0.25">
      <c r="A81" s="209"/>
      <c r="E81" s="669"/>
    </row>
    <row r="82" spans="1:5" x14ac:dyDescent="0.25">
      <c r="A82" s="209"/>
      <c r="E82" s="669"/>
    </row>
    <row r="83" spans="1:5" x14ac:dyDescent="0.25">
      <c r="A83" s="209"/>
      <c r="E83" s="669"/>
    </row>
    <row r="84" spans="1:5" x14ac:dyDescent="0.25">
      <c r="A84" s="209"/>
      <c r="E84" s="669"/>
    </row>
    <row r="85" spans="1:5" x14ac:dyDescent="0.25">
      <c r="A85" s="209"/>
      <c r="E85" s="669"/>
    </row>
    <row r="86" spans="1:5" x14ac:dyDescent="0.25">
      <c r="A86" s="209"/>
      <c r="E86" s="669"/>
    </row>
    <row r="87" spans="1:5" x14ac:dyDescent="0.25">
      <c r="A87" s="209"/>
      <c r="E87" s="669"/>
    </row>
    <row r="88" spans="1:5" x14ac:dyDescent="0.25">
      <c r="A88" s="209"/>
      <c r="E88" s="669"/>
    </row>
    <row r="89" spans="1:5" x14ac:dyDescent="0.25">
      <c r="A89" s="209"/>
    </row>
    <row r="90" spans="1:5" x14ac:dyDescent="0.25">
      <c r="A90" s="209"/>
    </row>
    <row r="91" spans="1:5" x14ac:dyDescent="0.25">
      <c r="A91" s="209"/>
    </row>
    <row r="92" spans="1:5" x14ac:dyDescent="0.25">
      <c r="A92" s="209"/>
    </row>
    <row r="93" spans="1:5" x14ac:dyDescent="0.25">
      <c r="A93" s="209"/>
    </row>
    <row r="94" spans="1:5" x14ac:dyDescent="0.25">
      <c r="A94" s="209"/>
    </row>
    <row r="95" spans="1:5" x14ac:dyDescent="0.25">
      <c r="A95" s="209"/>
    </row>
    <row r="96" spans="1:5" x14ac:dyDescent="0.25">
      <c r="A96" s="209"/>
    </row>
    <row r="97" spans="1:1" x14ac:dyDescent="0.25">
      <c r="A97" s="209"/>
    </row>
    <row r="98" spans="1:1" x14ac:dyDescent="0.25">
      <c r="A98" s="209"/>
    </row>
    <row r="99" spans="1:1" x14ac:dyDescent="0.25">
      <c r="A99" s="209"/>
    </row>
    <row r="100" spans="1:1" x14ac:dyDescent="0.25">
      <c r="A100" s="209"/>
    </row>
    <row r="101" spans="1:1" x14ac:dyDescent="0.25">
      <c r="A101" s="209"/>
    </row>
    <row r="102" spans="1:1" x14ac:dyDescent="0.25">
      <c r="A102" s="209"/>
    </row>
    <row r="103" spans="1:1" x14ac:dyDescent="0.25">
      <c r="A103" s="209"/>
    </row>
    <row r="104" spans="1:1" x14ac:dyDescent="0.25">
      <c r="A104" s="209"/>
    </row>
    <row r="105" spans="1:1" x14ac:dyDescent="0.25">
      <c r="A105" s="209"/>
    </row>
    <row r="106" spans="1:1" x14ac:dyDescent="0.25">
      <c r="A106" s="209"/>
    </row>
    <row r="107" spans="1:1" x14ac:dyDescent="0.25">
      <c r="A107" s="209"/>
    </row>
    <row r="108" spans="1:1" x14ac:dyDescent="0.25">
      <c r="A108" s="209"/>
    </row>
    <row r="109" spans="1:1" x14ac:dyDescent="0.25">
      <c r="A109" s="209"/>
    </row>
    <row r="110" spans="1:1" x14ac:dyDescent="0.25">
      <c r="A110" s="209"/>
    </row>
    <row r="111" spans="1:1" x14ac:dyDescent="0.25">
      <c r="A111" s="209"/>
    </row>
    <row r="112" spans="1:1" x14ac:dyDescent="0.25">
      <c r="A112" s="209"/>
    </row>
    <row r="113" spans="1:1" x14ac:dyDescent="0.25">
      <c r="A113" s="209"/>
    </row>
    <row r="114" spans="1:1" x14ac:dyDescent="0.25">
      <c r="A114" s="209"/>
    </row>
    <row r="115" spans="1:1" x14ac:dyDescent="0.25">
      <c r="A115" s="209"/>
    </row>
    <row r="116" spans="1:1" x14ac:dyDescent="0.25">
      <c r="A116" s="209"/>
    </row>
    <row r="117" spans="1:1" x14ac:dyDescent="0.25">
      <c r="A117" s="209"/>
    </row>
    <row r="118" spans="1:1" x14ac:dyDescent="0.25">
      <c r="A118" s="209"/>
    </row>
    <row r="119" spans="1:1" x14ac:dyDescent="0.25">
      <c r="A119" s="209"/>
    </row>
    <row r="120" spans="1:1" x14ac:dyDescent="0.25">
      <c r="A120" s="209"/>
    </row>
    <row r="121" spans="1:1" x14ac:dyDescent="0.25">
      <c r="A121" s="209"/>
    </row>
    <row r="122" spans="1:1" x14ac:dyDescent="0.25">
      <c r="A122" s="209"/>
    </row>
    <row r="123" spans="1:1" x14ac:dyDescent="0.25">
      <c r="A123" s="209"/>
    </row>
    <row r="124" spans="1:1" x14ac:dyDescent="0.25">
      <c r="A124" s="209"/>
    </row>
    <row r="125" spans="1:1" x14ac:dyDescent="0.25">
      <c r="A125" s="209"/>
    </row>
    <row r="126" spans="1:1" x14ac:dyDescent="0.25">
      <c r="A126" s="209"/>
    </row>
    <row r="127" spans="1:1" x14ac:dyDescent="0.25">
      <c r="A127" s="209"/>
    </row>
    <row r="128" spans="1:1" x14ac:dyDescent="0.25">
      <c r="A128" s="209"/>
    </row>
    <row r="129" spans="1:1" x14ac:dyDescent="0.25">
      <c r="A129" s="209"/>
    </row>
    <row r="130" spans="1:1" x14ac:dyDescent="0.25">
      <c r="A130" s="209"/>
    </row>
    <row r="131" spans="1:1" x14ac:dyDescent="0.25">
      <c r="A131" s="209"/>
    </row>
    <row r="132" spans="1:1" x14ac:dyDescent="0.25">
      <c r="A132" s="209"/>
    </row>
    <row r="133" spans="1:1" x14ac:dyDescent="0.25">
      <c r="A133" s="209"/>
    </row>
    <row r="134" spans="1:1" x14ac:dyDescent="0.25">
      <c r="A134" s="209"/>
    </row>
    <row r="135" spans="1:1" x14ac:dyDescent="0.25">
      <c r="A135" s="209"/>
    </row>
    <row r="136" spans="1:1" x14ac:dyDescent="0.25">
      <c r="A136" s="209"/>
    </row>
    <row r="137" spans="1:1" x14ac:dyDescent="0.25">
      <c r="A137" s="209"/>
    </row>
    <row r="138" spans="1:1" x14ac:dyDescent="0.25">
      <c r="A138" s="209"/>
    </row>
    <row r="139" spans="1:1" x14ac:dyDescent="0.25">
      <c r="A139" s="209"/>
    </row>
    <row r="140" spans="1:1" x14ac:dyDescent="0.25">
      <c r="A140" s="209"/>
    </row>
    <row r="141" spans="1:1" x14ac:dyDescent="0.25">
      <c r="A141" s="209"/>
    </row>
    <row r="142" spans="1:1" x14ac:dyDescent="0.25">
      <c r="A142" s="209"/>
    </row>
    <row r="143" spans="1:1" x14ac:dyDescent="0.25">
      <c r="A143" s="209"/>
    </row>
    <row r="144" spans="1:1" x14ac:dyDescent="0.25">
      <c r="A144" s="209"/>
    </row>
    <row r="145" spans="1:1" x14ac:dyDescent="0.25">
      <c r="A145" s="209"/>
    </row>
    <row r="146" spans="1:1" x14ac:dyDescent="0.25">
      <c r="A146" s="209"/>
    </row>
    <row r="147" spans="1:1" x14ac:dyDescent="0.25">
      <c r="A147" s="209"/>
    </row>
    <row r="148" spans="1:1" x14ac:dyDescent="0.25">
      <c r="A148" s="209"/>
    </row>
    <row r="149" spans="1:1" x14ac:dyDescent="0.25">
      <c r="A149" s="209"/>
    </row>
    <row r="150" spans="1:1" x14ac:dyDescent="0.25">
      <c r="A150" s="209"/>
    </row>
    <row r="151" spans="1:1" x14ac:dyDescent="0.25">
      <c r="A151" s="209"/>
    </row>
    <row r="152" spans="1:1" x14ac:dyDescent="0.25">
      <c r="A152" s="209"/>
    </row>
    <row r="153" spans="1:1" x14ac:dyDescent="0.25">
      <c r="A153" s="209"/>
    </row>
    <row r="154" spans="1:1" x14ac:dyDescent="0.25">
      <c r="A154" s="209"/>
    </row>
    <row r="155" spans="1:1" x14ac:dyDescent="0.25">
      <c r="A155" s="209"/>
    </row>
    <row r="156" spans="1:1" x14ac:dyDescent="0.25">
      <c r="A156" s="209"/>
    </row>
    <row r="157" spans="1:1" x14ac:dyDescent="0.25">
      <c r="A157" s="209"/>
    </row>
    <row r="158" spans="1:1" x14ac:dyDescent="0.25">
      <c r="A158" s="209"/>
    </row>
    <row r="159" spans="1:1" x14ac:dyDescent="0.25">
      <c r="A159" s="209"/>
    </row>
    <row r="160" spans="1:1" x14ac:dyDescent="0.25">
      <c r="A160" s="209"/>
    </row>
    <row r="161" spans="1:1" x14ac:dyDescent="0.25">
      <c r="A161" s="209"/>
    </row>
    <row r="162" spans="1:1" x14ac:dyDescent="0.25">
      <c r="A162" s="209"/>
    </row>
    <row r="163" spans="1:1" x14ac:dyDescent="0.25">
      <c r="A163" s="209"/>
    </row>
    <row r="164" spans="1:1" x14ac:dyDescent="0.25">
      <c r="A164" s="209"/>
    </row>
    <row r="165" spans="1:1" x14ac:dyDescent="0.25">
      <c r="A165" s="209"/>
    </row>
    <row r="166" spans="1:1" x14ac:dyDescent="0.25">
      <c r="A166" s="209"/>
    </row>
    <row r="167" spans="1:1" x14ac:dyDescent="0.25">
      <c r="A167" s="209"/>
    </row>
    <row r="168" spans="1:1" x14ac:dyDescent="0.25"/>
    <row r="169" spans="1:1" x14ac:dyDescent="0.25"/>
    <row r="170" spans="1:1" x14ac:dyDescent="0.25"/>
    <row r="171" spans="1:1" x14ac:dyDescent="0.25"/>
    <row r="172" spans="1:1" x14ac:dyDescent="0.25"/>
    <row r="173" spans="1:1" x14ac:dyDescent="0.25"/>
    <row r="174" spans="1:1" x14ac:dyDescent="0.25"/>
    <row r="175" spans="1:1" x14ac:dyDescent="0.25"/>
    <row r="176" spans="1:1" x14ac:dyDescent="0.25"/>
    <row r="177" x14ac:dyDescent="0.25"/>
    <row r="178" x14ac:dyDescent="0.25"/>
    <row r="179" x14ac:dyDescent="0.25"/>
    <row r="180" x14ac:dyDescent="0.25"/>
    <row r="181" x14ac:dyDescent="0.25"/>
    <row r="182" x14ac:dyDescent="0.25"/>
  </sheetData>
  <mergeCells count="24">
    <mergeCell ref="A2:B2"/>
    <mergeCell ref="C2:G2"/>
    <mergeCell ref="A3:B3"/>
    <mergeCell ref="C3:G3"/>
    <mergeCell ref="A4:B4"/>
    <mergeCell ref="C4:G4"/>
    <mergeCell ref="A11:B11"/>
    <mergeCell ref="C11:G11"/>
    <mergeCell ref="A5:B5"/>
    <mergeCell ref="C5:G5"/>
    <mergeCell ref="A6:B6"/>
    <mergeCell ref="C6:G6"/>
    <mergeCell ref="A7:B7"/>
    <mergeCell ref="C7:G7"/>
    <mergeCell ref="A8:B8"/>
    <mergeCell ref="C8:G8"/>
    <mergeCell ref="A9:B9"/>
    <mergeCell ref="C9:G9"/>
    <mergeCell ref="C10:G10"/>
    <mergeCell ref="A14:I14"/>
    <mergeCell ref="A17:A19"/>
    <mergeCell ref="B17:L17"/>
    <mergeCell ref="B18:L18"/>
    <mergeCell ref="A13:L13"/>
  </mergeCells>
  <dataValidations count="3">
    <dataValidation type="decimal" operator="greaterThan" allowBlank="1" showInputMessage="1" showErrorMessage="1" sqref="B28:D28 B29:C29 B23:L23 B24:H24 B25:G25 B26:F26 B27:E27 B30" xr:uid="{00000000-0002-0000-1600-000000000000}">
      <formula1>-1000000000003</formula1>
    </dataValidation>
    <dataValidation type="whole" operator="greaterThanOrEqual" allowBlank="1" showInputMessage="1" showErrorMessage="1" sqref="C5:G5" xr:uid="{00000000-0002-0000-1600-000001000000}">
      <formula1>0</formula1>
    </dataValidation>
    <dataValidation type="date" operator="greaterThan" allowBlank="1" showInputMessage="1" showErrorMessage="1" sqref="C4:G4 C9:G9" xr:uid="{00000000-0002-0000-1600-000002000000}">
      <formula1>32874</formula1>
    </dataValidation>
  </dataValidations>
  <pageMargins left="0.70866141732283472" right="0.70866141732283472" top="0.74803149606299213" bottom="0.74803149606299213" header="0.31496062992125984" footer="0.31496062992125984"/>
  <pageSetup paperSize="9" scale="7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tabColor rgb="FF00B050"/>
    <pageSetUpPr fitToPage="1"/>
  </sheetPr>
  <dimension ref="A1:L182"/>
  <sheetViews>
    <sheetView showGridLines="0" zoomScale="80" zoomScaleNormal="80" workbookViewId="0">
      <selection activeCell="I38" sqref="I38"/>
    </sheetView>
  </sheetViews>
  <sheetFormatPr defaultColWidth="3.5703125" defaultRowHeight="12.75" zeroHeight="1" x14ac:dyDescent="0.25"/>
  <cols>
    <col min="1" max="1" width="16" style="668" customWidth="1"/>
    <col min="2" max="12" width="15" style="209" customWidth="1"/>
    <col min="13" max="16384" width="3.5703125" style="209"/>
  </cols>
  <sheetData>
    <row r="1" spans="1:12" s="558" customFormat="1" x14ac:dyDescent="0.25">
      <c r="A1" s="144"/>
      <c r="B1" s="203"/>
      <c r="C1" s="8"/>
      <c r="D1" s="201"/>
      <c r="E1" s="201"/>
      <c r="F1" s="557"/>
      <c r="G1" s="557"/>
      <c r="J1" s="205"/>
      <c r="K1" s="204" t="s">
        <v>0</v>
      </c>
      <c r="L1" s="205" t="s">
        <v>726</v>
      </c>
    </row>
    <row r="2" spans="1:12" s="559" customFormat="1" ht="15" x14ac:dyDescent="0.2">
      <c r="A2" s="831" t="s">
        <v>1</v>
      </c>
      <c r="B2" s="831"/>
      <c r="C2" s="1046" t="s">
        <v>2</v>
      </c>
      <c r="D2" s="1046"/>
      <c r="E2" s="1046"/>
      <c r="F2" s="1046"/>
      <c r="G2" s="1046"/>
      <c r="H2" s="171"/>
      <c r="I2" s="171"/>
      <c r="J2" s="171"/>
      <c r="K2" s="171"/>
      <c r="L2" s="171"/>
    </row>
    <row r="3" spans="1:12" s="559" customFormat="1" ht="15" x14ac:dyDescent="0.2">
      <c r="A3" s="831" t="s">
        <v>3</v>
      </c>
      <c r="B3" s="831"/>
      <c r="C3" s="1043" t="s">
        <v>2</v>
      </c>
      <c r="D3" s="1043"/>
      <c r="E3" s="1043"/>
      <c r="F3" s="1043"/>
      <c r="G3" s="1043"/>
      <c r="H3" s="171"/>
      <c r="I3" s="171"/>
      <c r="J3" s="171"/>
      <c r="K3" s="171"/>
      <c r="L3" s="171"/>
    </row>
    <row r="4" spans="1:12" s="559" customFormat="1" ht="15" x14ac:dyDescent="0.2">
      <c r="A4" s="831" t="s">
        <v>129</v>
      </c>
      <c r="B4" s="831"/>
      <c r="C4" s="1045"/>
      <c r="D4" s="1045"/>
      <c r="E4" s="1045"/>
      <c r="F4" s="1045"/>
      <c r="G4" s="1045"/>
      <c r="H4" s="171"/>
      <c r="I4" s="171"/>
      <c r="J4" s="171"/>
      <c r="K4" s="171"/>
      <c r="L4" s="171"/>
    </row>
    <row r="5" spans="1:12" s="559" customFormat="1" ht="15" x14ac:dyDescent="0.2">
      <c r="A5" s="831" t="s">
        <v>6</v>
      </c>
      <c r="B5" s="831"/>
      <c r="C5" s="1044"/>
      <c r="D5" s="1044"/>
      <c r="E5" s="1044"/>
      <c r="F5" s="1044"/>
      <c r="G5" s="1044"/>
      <c r="H5" s="171"/>
      <c r="I5" s="171"/>
      <c r="J5" s="171"/>
      <c r="K5" s="171"/>
      <c r="L5" s="171"/>
    </row>
    <row r="6" spans="1:12" s="559" customFormat="1" ht="15" x14ac:dyDescent="0.2">
      <c r="A6" s="831" t="s">
        <v>7</v>
      </c>
      <c r="B6" s="831"/>
      <c r="C6" s="1043" t="s">
        <v>2</v>
      </c>
      <c r="D6" s="1043"/>
      <c r="E6" s="1043"/>
      <c r="F6" s="1043"/>
      <c r="G6" s="1043"/>
      <c r="H6" s="171"/>
      <c r="I6" s="171"/>
      <c r="J6" s="171"/>
      <c r="K6" s="171"/>
      <c r="L6" s="171"/>
    </row>
    <row r="7" spans="1:12" s="559" customFormat="1" ht="15" x14ac:dyDescent="0.2">
      <c r="A7" s="831" t="s">
        <v>8</v>
      </c>
      <c r="B7" s="831"/>
      <c r="C7" s="1043" t="s">
        <v>2</v>
      </c>
      <c r="D7" s="1043"/>
      <c r="E7" s="1043"/>
      <c r="F7" s="1043"/>
      <c r="G7" s="1043"/>
      <c r="H7" s="171"/>
      <c r="I7" s="171"/>
      <c r="J7" s="171"/>
      <c r="K7" s="171"/>
      <c r="L7" s="171"/>
    </row>
    <row r="8" spans="1:12" s="559" customFormat="1" ht="15" x14ac:dyDescent="0.2">
      <c r="A8" s="831" t="s">
        <v>239</v>
      </c>
      <c r="B8" s="831"/>
      <c r="C8" s="1043" t="s">
        <v>2</v>
      </c>
      <c r="D8" s="1043"/>
      <c r="E8" s="1043"/>
      <c r="F8" s="1043"/>
      <c r="G8" s="1043"/>
      <c r="H8" s="171"/>
      <c r="I8" s="171"/>
      <c r="J8" s="171"/>
      <c r="K8" s="171"/>
      <c r="L8" s="171"/>
    </row>
    <row r="9" spans="1:12" s="559" customFormat="1" ht="15" x14ac:dyDescent="0.2">
      <c r="A9" s="831" t="s">
        <v>9</v>
      </c>
      <c r="B9" s="831"/>
      <c r="C9" s="1045"/>
      <c r="D9" s="1045"/>
      <c r="E9" s="1045"/>
      <c r="F9" s="1045"/>
      <c r="G9" s="1045"/>
      <c r="H9" s="171"/>
      <c r="I9" s="171"/>
      <c r="J9" s="171"/>
      <c r="K9" s="171"/>
      <c r="L9" s="171"/>
    </row>
    <row r="10" spans="1:12" s="559" customFormat="1" ht="15" x14ac:dyDescent="0.2">
      <c r="A10" s="670" t="s">
        <v>10</v>
      </c>
      <c r="B10" s="655"/>
      <c r="C10" s="1043" t="s">
        <v>2</v>
      </c>
      <c r="D10" s="1043"/>
      <c r="E10" s="1043"/>
      <c r="F10" s="1043"/>
      <c r="G10" s="1043"/>
      <c r="H10" s="171"/>
      <c r="I10" s="171"/>
      <c r="J10" s="171"/>
      <c r="K10" s="171"/>
      <c r="L10" s="171"/>
    </row>
    <row r="11" spans="1:12" s="559" customFormat="1" ht="15" x14ac:dyDescent="0.2">
      <c r="A11" s="831" t="s">
        <v>11</v>
      </c>
      <c r="B11" s="831"/>
      <c r="C11" s="1043" t="s">
        <v>2</v>
      </c>
      <c r="D11" s="1043"/>
      <c r="E11" s="1043"/>
      <c r="F11" s="1043"/>
      <c r="G11" s="1043"/>
      <c r="H11" s="171"/>
      <c r="I11" s="171"/>
      <c r="J11" s="171"/>
      <c r="K11" s="171"/>
      <c r="L11" s="171"/>
    </row>
    <row r="12" spans="1:12" s="558" customFormat="1" ht="15" x14ac:dyDescent="0.25">
      <c r="A12" s="661"/>
      <c r="B12" s="662"/>
      <c r="C12" s="619"/>
      <c r="D12" s="619"/>
      <c r="E12" s="619"/>
      <c r="F12" s="619"/>
      <c r="G12" s="619"/>
      <c r="H12" s="171"/>
      <c r="I12" s="171"/>
      <c r="J12" s="171"/>
      <c r="K12" s="171"/>
      <c r="L12" s="171"/>
    </row>
    <row r="13" spans="1:12" s="558" customFormat="1" ht="18.75" x14ac:dyDescent="0.25">
      <c r="A13" s="810" t="s">
        <v>731</v>
      </c>
      <c r="B13" s="810"/>
      <c r="C13" s="810"/>
      <c r="D13" s="810"/>
      <c r="E13" s="810"/>
      <c r="F13" s="810"/>
      <c r="G13" s="810"/>
      <c r="H13" s="810"/>
      <c r="I13" s="810"/>
      <c r="J13" s="810"/>
      <c r="K13" s="810"/>
      <c r="L13" s="810"/>
    </row>
    <row r="14" spans="1:12" x14ac:dyDescent="0.25">
      <c r="A14" s="671"/>
      <c r="B14" s="671"/>
      <c r="C14" s="671"/>
      <c r="D14" s="671"/>
      <c r="E14" s="671"/>
      <c r="F14" s="671"/>
      <c r="G14" s="671"/>
      <c r="H14" s="671"/>
      <c r="I14" s="671"/>
      <c r="J14" s="663"/>
      <c r="K14" s="663"/>
      <c r="L14" s="663"/>
    </row>
    <row r="15" spans="1:12" x14ac:dyDescent="0.25">
      <c r="A15" s="65" t="s">
        <v>159</v>
      </c>
      <c r="B15" s="664"/>
      <c r="C15" s="663"/>
      <c r="D15" s="663"/>
      <c r="E15" s="663"/>
      <c r="F15" s="663"/>
      <c r="G15" s="663"/>
      <c r="H15" s="663"/>
      <c r="I15" s="663"/>
      <c r="J15" s="663"/>
      <c r="K15" s="663"/>
      <c r="L15" s="663"/>
    </row>
    <row r="16" spans="1:12" ht="13.5" thickBot="1" x14ac:dyDescent="0.3">
      <c r="A16" s="146" t="s">
        <v>711</v>
      </c>
      <c r="B16" s="666">
        <v>2024</v>
      </c>
      <c r="I16" s="667"/>
      <c r="J16" s="667"/>
      <c r="K16" s="667"/>
      <c r="L16" s="667" t="s">
        <v>12</v>
      </c>
    </row>
    <row r="17" spans="1:12" ht="15" customHeight="1" x14ac:dyDescent="0.25">
      <c r="A17" s="1035" t="s">
        <v>708</v>
      </c>
      <c r="B17" s="1037" t="s">
        <v>713</v>
      </c>
      <c r="C17" s="1038"/>
      <c r="D17" s="1038"/>
      <c r="E17" s="1038"/>
      <c r="F17" s="1038"/>
      <c r="G17" s="1038"/>
      <c r="H17" s="1038"/>
      <c r="I17" s="1038"/>
      <c r="J17" s="1038"/>
      <c r="K17" s="1038"/>
      <c r="L17" s="1039"/>
    </row>
    <row r="18" spans="1:12" x14ac:dyDescent="0.25">
      <c r="A18" s="1036"/>
      <c r="B18" s="1040" t="s">
        <v>710</v>
      </c>
      <c r="C18" s="1041"/>
      <c r="D18" s="1041"/>
      <c r="E18" s="1041"/>
      <c r="F18" s="1041"/>
      <c r="G18" s="1041"/>
      <c r="H18" s="1041"/>
      <c r="I18" s="1041"/>
      <c r="J18" s="1041"/>
      <c r="K18" s="1041"/>
      <c r="L18" s="1042"/>
    </row>
    <row r="19" spans="1:12" x14ac:dyDescent="0.25">
      <c r="A19" s="1036"/>
      <c r="B19" s="66">
        <v>0</v>
      </c>
      <c r="C19" s="66">
        <v>1</v>
      </c>
      <c r="D19" s="66">
        <v>2</v>
      </c>
      <c r="E19" s="66">
        <v>3</v>
      </c>
      <c r="F19" s="66">
        <v>4</v>
      </c>
      <c r="G19" s="66">
        <v>5</v>
      </c>
      <c r="H19" s="66">
        <v>6</v>
      </c>
      <c r="I19" s="66">
        <v>7</v>
      </c>
      <c r="J19" s="66">
        <v>8</v>
      </c>
      <c r="K19" s="66">
        <v>9</v>
      </c>
      <c r="L19" s="67">
        <v>10</v>
      </c>
    </row>
    <row r="20" spans="1:12" x14ac:dyDescent="0.25">
      <c r="A20" s="68" t="str">
        <f>(A21-1) &amp;" и раније"</f>
        <v>2014 и раније</v>
      </c>
      <c r="B20" s="66"/>
      <c r="C20" s="66"/>
      <c r="D20" s="66"/>
      <c r="E20" s="66"/>
      <c r="F20" s="66"/>
      <c r="G20" s="66"/>
      <c r="H20" s="66"/>
      <c r="I20" s="66"/>
      <c r="J20" s="66"/>
      <c r="K20" s="66"/>
      <c r="L20" s="69"/>
    </row>
    <row r="21" spans="1:12" x14ac:dyDescent="0.25">
      <c r="A21" s="68">
        <f t="shared" ref="A21:A27" si="0">A22-1</f>
        <v>2015</v>
      </c>
      <c r="B21" s="66"/>
      <c r="C21" s="66"/>
      <c r="D21" s="66"/>
      <c r="E21" s="66"/>
      <c r="F21" s="66"/>
      <c r="G21" s="66"/>
      <c r="H21" s="66"/>
      <c r="I21" s="66"/>
      <c r="J21" s="66"/>
      <c r="K21" s="70"/>
      <c r="L21" s="71"/>
    </row>
    <row r="22" spans="1:12" x14ac:dyDescent="0.25">
      <c r="A22" s="68">
        <f t="shared" si="0"/>
        <v>2016</v>
      </c>
      <c r="B22" s="66"/>
      <c r="C22" s="66"/>
      <c r="D22" s="66"/>
      <c r="E22" s="66"/>
      <c r="F22" s="66"/>
      <c r="G22" s="66"/>
      <c r="H22" s="66"/>
      <c r="I22" s="66"/>
      <c r="J22" s="70"/>
      <c r="K22" s="72"/>
      <c r="L22" s="71"/>
    </row>
    <row r="23" spans="1:12" x14ac:dyDescent="0.25">
      <c r="A23" s="68">
        <f t="shared" si="0"/>
        <v>2017</v>
      </c>
      <c r="B23" s="73"/>
      <c r="C23" s="73"/>
      <c r="D23" s="73"/>
      <c r="E23" s="73"/>
      <c r="F23" s="73"/>
      <c r="G23" s="73"/>
      <c r="H23" s="73"/>
      <c r="I23" s="74"/>
      <c r="J23" s="75"/>
      <c r="K23" s="75"/>
      <c r="L23" s="76"/>
    </row>
    <row r="24" spans="1:12" x14ac:dyDescent="0.25">
      <c r="A24" s="68">
        <f t="shared" si="0"/>
        <v>2018</v>
      </c>
      <c r="B24" s="73"/>
      <c r="C24" s="73"/>
      <c r="D24" s="73"/>
      <c r="E24" s="73"/>
      <c r="F24" s="73"/>
      <c r="G24" s="73"/>
      <c r="H24" s="74"/>
      <c r="I24" s="77"/>
      <c r="J24" s="77"/>
      <c r="K24" s="77"/>
      <c r="L24" s="78"/>
    </row>
    <row r="25" spans="1:12" x14ac:dyDescent="0.25">
      <c r="A25" s="68">
        <f t="shared" si="0"/>
        <v>2019</v>
      </c>
      <c r="B25" s="73"/>
      <c r="C25" s="73"/>
      <c r="D25" s="73"/>
      <c r="E25" s="73"/>
      <c r="F25" s="73"/>
      <c r="G25" s="74"/>
      <c r="H25" s="77"/>
      <c r="I25" s="77"/>
      <c r="J25" s="77"/>
      <c r="K25" s="77"/>
      <c r="L25" s="78"/>
    </row>
    <row r="26" spans="1:12" x14ac:dyDescent="0.25">
      <c r="A26" s="68">
        <f t="shared" si="0"/>
        <v>2020</v>
      </c>
      <c r="B26" s="73"/>
      <c r="C26" s="73"/>
      <c r="D26" s="73"/>
      <c r="E26" s="73"/>
      <c r="F26" s="74"/>
      <c r="G26" s="77"/>
      <c r="H26" s="77"/>
      <c r="I26" s="77"/>
      <c r="J26" s="77"/>
      <c r="K26" s="77"/>
      <c r="L26" s="78"/>
    </row>
    <row r="27" spans="1:12" x14ac:dyDescent="0.25">
      <c r="A27" s="68">
        <f t="shared" si="0"/>
        <v>2021</v>
      </c>
      <c r="B27" s="73"/>
      <c r="C27" s="73"/>
      <c r="D27" s="73"/>
      <c r="E27" s="74"/>
      <c r="F27" s="77"/>
      <c r="G27" s="77"/>
      <c r="H27" s="77"/>
      <c r="I27" s="77"/>
      <c r="J27" s="77"/>
      <c r="K27" s="77"/>
      <c r="L27" s="78"/>
    </row>
    <row r="28" spans="1:12" x14ac:dyDescent="0.25">
      <c r="A28" s="68">
        <f>A29-1</f>
        <v>2022</v>
      </c>
      <c r="B28" s="73"/>
      <c r="C28" s="73"/>
      <c r="D28" s="74"/>
      <c r="E28" s="77"/>
      <c r="F28" s="77"/>
      <c r="G28" s="77"/>
      <c r="H28" s="77"/>
      <c r="I28" s="77"/>
      <c r="J28" s="77"/>
      <c r="K28" s="77"/>
      <c r="L28" s="78"/>
    </row>
    <row r="29" spans="1:12" x14ac:dyDescent="0.25">
      <c r="A29" s="68">
        <f>A30-1</f>
        <v>2023</v>
      </c>
      <c r="B29" s="73"/>
      <c r="C29" s="74"/>
      <c r="D29" s="77"/>
      <c r="E29" s="77"/>
      <c r="F29" s="77"/>
      <c r="G29" s="77"/>
      <c r="H29" s="77"/>
      <c r="I29" s="77"/>
      <c r="J29" s="77"/>
      <c r="K29" s="77"/>
      <c r="L29" s="78"/>
    </row>
    <row r="30" spans="1:12" ht="13.5" thickBot="1" x14ac:dyDescent="0.3">
      <c r="A30" s="79">
        <f>B16</f>
        <v>2024</v>
      </c>
      <c r="B30" s="80"/>
      <c r="C30" s="81"/>
      <c r="D30" s="81"/>
      <c r="E30" s="81"/>
      <c r="F30" s="81"/>
      <c r="G30" s="81"/>
      <c r="H30" s="81"/>
      <c r="I30" s="81"/>
      <c r="J30" s="81"/>
      <c r="K30" s="81"/>
      <c r="L30" s="82"/>
    </row>
    <row r="31" spans="1:12" x14ac:dyDescent="0.25">
      <c r="A31" s="209"/>
    </row>
    <row r="32" spans="1:12" x14ac:dyDescent="0.25">
      <c r="A32" s="209"/>
    </row>
    <row r="33" spans="1:1" x14ac:dyDescent="0.25">
      <c r="A33" s="209"/>
    </row>
    <row r="34" spans="1:1" x14ac:dyDescent="0.25">
      <c r="A34" s="209"/>
    </row>
    <row r="35" spans="1:1" x14ac:dyDescent="0.25">
      <c r="A35" s="209"/>
    </row>
    <row r="36" spans="1:1" x14ac:dyDescent="0.25">
      <c r="A36" s="209"/>
    </row>
    <row r="37" spans="1:1" x14ac:dyDescent="0.25">
      <c r="A37" s="209"/>
    </row>
    <row r="38" spans="1:1" x14ac:dyDescent="0.25">
      <c r="A38" s="209"/>
    </row>
    <row r="39" spans="1:1" x14ac:dyDescent="0.25">
      <c r="A39" s="209"/>
    </row>
    <row r="40" spans="1:1" x14ac:dyDescent="0.25">
      <c r="A40" s="209"/>
    </row>
    <row r="41" spans="1:1" x14ac:dyDescent="0.25">
      <c r="A41" s="209"/>
    </row>
    <row r="42" spans="1:1" x14ac:dyDescent="0.25">
      <c r="A42" s="209"/>
    </row>
    <row r="43" spans="1:1" x14ac:dyDescent="0.25">
      <c r="A43" s="209"/>
    </row>
    <row r="44" spans="1:1" x14ac:dyDescent="0.25">
      <c r="A44" s="209"/>
    </row>
    <row r="45" spans="1:1" x14ac:dyDescent="0.25">
      <c r="A45" s="209"/>
    </row>
    <row r="46" spans="1:1" x14ac:dyDescent="0.25">
      <c r="A46" s="209"/>
    </row>
    <row r="47" spans="1:1" x14ac:dyDescent="0.25">
      <c r="A47" s="209"/>
    </row>
    <row r="48" spans="1:1" x14ac:dyDescent="0.25">
      <c r="A48" s="209"/>
    </row>
    <row r="49" spans="1:5" x14ac:dyDescent="0.25">
      <c r="A49" s="209"/>
    </row>
    <row r="50" spans="1:5" x14ac:dyDescent="0.25">
      <c r="A50" s="209"/>
    </row>
    <row r="51" spans="1:5" x14ac:dyDescent="0.25">
      <c r="A51" s="209"/>
    </row>
    <row r="52" spans="1:5" x14ac:dyDescent="0.25">
      <c r="A52" s="209"/>
    </row>
    <row r="53" spans="1:5" x14ac:dyDescent="0.25">
      <c r="A53" s="209"/>
    </row>
    <row r="54" spans="1:5" x14ac:dyDescent="0.25">
      <c r="A54" s="209"/>
    </row>
    <row r="55" spans="1:5" x14ac:dyDescent="0.25">
      <c r="A55" s="209"/>
    </row>
    <row r="56" spans="1:5" x14ac:dyDescent="0.25">
      <c r="A56" s="209"/>
    </row>
    <row r="57" spans="1:5" x14ac:dyDescent="0.25">
      <c r="A57" s="209"/>
    </row>
    <row r="58" spans="1:5" x14ac:dyDescent="0.25">
      <c r="A58" s="209"/>
    </row>
    <row r="59" spans="1:5" x14ac:dyDescent="0.25">
      <c r="A59" s="209"/>
      <c r="E59" s="669"/>
    </row>
    <row r="60" spans="1:5" x14ac:dyDescent="0.25">
      <c r="A60" s="209"/>
      <c r="E60" s="669"/>
    </row>
    <row r="61" spans="1:5" x14ac:dyDescent="0.25">
      <c r="A61" s="209"/>
      <c r="E61" s="669"/>
    </row>
    <row r="62" spans="1:5" x14ac:dyDescent="0.25">
      <c r="A62" s="209"/>
      <c r="E62" s="669"/>
    </row>
    <row r="63" spans="1:5" x14ac:dyDescent="0.25">
      <c r="A63" s="209"/>
      <c r="E63" s="669"/>
    </row>
    <row r="64" spans="1:5" x14ac:dyDescent="0.25">
      <c r="A64" s="209"/>
      <c r="E64" s="669"/>
    </row>
    <row r="65" spans="1:5" x14ac:dyDescent="0.25">
      <c r="A65" s="209"/>
      <c r="E65" s="669"/>
    </row>
    <row r="66" spans="1:5" x14ac:dyDescent="0.25">
      <c r="A66" s="209"/>
      <c r="E66" s="669"/>
    </row>
    <row r="67" spans="1:5" x14ac:dyDescent="0.25">
      <c r="A67" s="209"/>
      <c r="E67" s="669"/>
    </row>
    <row r="68" spans="1:5" x14ac:dyDescent="0.25">
      <c r="A68" s="209"/>
      <c r="E68" s="669"/>
    </row>
    <row r="69" spans="1:5" x14ac:dyDescent="0.25">
      <c r="A69" s="209"/>
      <c r="E69" s="669"/>
    </row>
    <row r="70" spans="1:5" x14ac:dyDescent="0.25">
      <c r="A70" s="209"/>
      <c r="E70" s="669"/>
    </row>
    <row r="71" spans="1:5" x14ac:dyDescent="0.25">
      <c r="A71" s="209"/>
      <c r="E71" s="669"/>
    </row>
    <row r="72" spans="1:5" x14ac:dyDescent="0.25">
      <c r="A72" s="209"/>
      <c r="E72" s="669"/>
    </row>
    <row r="73" spans="1:5" x14ac:dyDescent="0.25">
      <c r="A73" s="209"/>
      <c r="E73" s="669"/>
    </row>
    <row r="74" spans="1:5" x14ac:dyDescent="0.25">
      <c r="A74" s="209"/>
    </row>
    <row r="75" spans="1:5" x14ac:dyDescent="0.25">
      <c r="A75" s="209"/>
    </row>
    <row r="76" spans="1:5" x14ac:dyDescent="0.25">
      <c r="A76" s="209"/>
    </row>
    <row r="77" spans="1:5" x14ac:dyDescent="0.25">
      <c r="A77" s="209"/>
    </row>
    <row r="78" spans="1:5" x14ac:dyDescent="0.25">
      <c r="A78" s="209"/>
    </row>
    <row r="79" spans="1:5" x14ac:dyDescent="0.25">
      <c r="A79" s="209"/>
    </row>
    <row r="80" spans="1:5" x14ac:dyDescent="0.25">
      <c r="A80" s="209"/>
    </row>
    <row r="81" spans="1:1" x14ac:dyDescent="0.25">
      <c r="A81" s="209"/>
    </row>
    <row r="82" spans="1:1" x14ac:dyDescent="0.25">
      <c r="A82" s="209"/>
    </row>
    <row r="83" spans="1:1" x14ac:dyDescent="0.25">
      <c r="A83" s="209"/>
    </row>
    <row r="84" spans="1:1" x14ac:dyDescent="0.25">
      <c r="A84" s="209"/>
    </row>
    <row r="85" spans="1:1" x14ac:dyDescent="0.25">
      <c r="A85" s="209"/>
    </row>
    <row r="86" spans="1:1" x14ac:dyDescent="0.25">
      <c r="A86" s="209"/>
    </row>
    <row r="87" spans="1:1" x14ac:dyDescent="0.25">
      <c r="A87" s="209"/>
    </row>
    <row r="88" spans="1:1" x14ac:dyDescent="0.25">
      <c r="A88" s="209"/>
    </row>
    <row r="89" spans="1:1" x14ac:dyDescent="0.25">
      <c r="A89" s="209"/>
    </row>
    <row r="90" spans="1:1" x14ac:dyDescent="0.25">
      <c r="A90" s="209"/>
    </row>
    <row r="91" spans="1:1" x14ac:dyDescent="0.25">
      <c r="A91" s="209"/>
    </row>
    <row r="92" spans="1:1" x14ac:dyDescent="0.25">
      <c r="A92" s="209"/>
    </row>
    <row r="93" spans="1:1" x14ac:dyDescent="0.25">
      <c r="A93" s="209"/>
    </row>
    <row r="94" spans="1:1" x14ac:dyDescent="0.25">
      <c r="A94" s="209"/>
    </row>
    <row r="95" spans="1:1" x14ac:dyDescent="0.25">
      <c r="A95" s="209"/>
    </row>
    <row r="96" spans="1:1" x14ac:dyDescent="0.25">
      <c r="A96" s="209"/>
    </row>
    <row r="97" spans="1:1" x14ac:dyDescent="0.25">
      <c r="A97" s="209"/>
    </row>
    <row r="98" spans="1:1" x14ac:dyDescent="0.25">
      <c r="A98" s="209"/>
    </row>
    <row r="99" spans="1:1" x14ac:dyDescent="0.25">
      <c r="A99" s="209"/>
    </row>
    <row r="100" spans="1:1" x14ac:dyDescent="0.25">
      <c r="A100" s="209"/>
    </row>
    <row r="101" spans="1:1" x14ac:dyDescent="0.25">
      <c r="A101" s="209"/>
    </row>
    <row r="102" spans="1:1" x14ac:dyDescent="0.25">
      <c r="A102" s="209"/>
    </row>
    <row r="103" spans="1:1" x14ac:dyDescent="0.25">
      <c r="A103" s="209"/>
    </row>
    <row r="104" spans="1:1" x14ac:dyDescent="0.25">
      <c r="A104" s="209"/>
    </row>
    <row r="105" spans="1:1" x14ac:dyDescent="0.25">
      <c r="A105" s="209"/>
    </row>
    <row r="106" spans="1:1" x14ac:dyDescent="0.25">
      <c r="A106" s="209"/>
    </row>
    <row r="107" spans="1:1" x14ac:dyDescent="0.25">
      <c r="A107" s="209"/>
    </row>
    <row r="108" spans="1:1" x14ac:dyDescent="0.25">
      <c r="A108" s="209"/>
    </row>
    <row r="109" spans="1:1" x14ac:dyDescent="0.25">
      <c r="A109" s="209"/>
    </row>
    <row r="110" spans="1:1" x14ac:dyDescent="0.25">
      <c r="A110" s="209"/>
    </row>
    <row r="111" spans="1:1" x14ac:dyDescent="0.25">
      <c r="A111" s="209"/>
    </row>
    <row r="112" spans="1:1" x14ac:dyDescent="0.25">
      <c r="A112" s="209"/>
    </row>
    <row r="113" spans="1:1" x14ac:dyDescent="0.25">
      <c r="A113" s="209"/>
    </row>
    <row r="114" spans="1:1" x14ac:dyDescent="0.25">
      <c r="A114" s="209"/>
    </row>
    <row r="115" spans="1:1" x14ac:dyDescent="0.25">
      <c r="A115" s="209"/>
    </row>
    <row r="116" spans="1:1" x14ac:dyDescent="0.25">
      <c r="A116" s="209"/>
    </row>
    <row r="117" spans="1:1" x14ac:dyDescent="0.25">
      <c r="A117" s="209"/>
    </row>
    <row r="118" spans="1:1" x14ac:dyDescent="0.25">
      <c r="A118" s="209"/>
    </row>
    <row r="119" spans="1:1" x14ac:dyDescent="0.25">
      <c r="A119" s="209"/>
    </row>
    <row r="120" spans="1:1" x14ac:dyDescent="0.25">
      <c r="A120" s="209"/>
    </row>
    <row r="121" spans="1:1" x14ac:dyDescent="0.25">
      <c r="A121" s="209"/>
    </row>
    <row r="122" spans="1:1" x14ac:dyDescent="0.25">
      <c r="A122" s="209"/>
    </row>
    <row r="123" spans="1:1" x14ac:dyDescent="0.25">
      <c r="A123" s="209"/>
    </row>
    <row r="124" spans="1:1" x14ac:dyDescent="0.25">
      <c r="A124" s="209"/>
    </row>
    <row r="125" spans="1:1" x14ac:dyDescent="0.25">
      <c r="A125" s="209"/>
    </row>
    <row r="126" spans="1:1" x14ac:dyDescent="0.25">
      <c r="A126" s="209"/>
    </row>
    <row r="127" spans="1:1" x14ac:dyDescent="0.25">
      <c r="A127" s="209"/>
    </row>
    <row r="128" spans="1:1" x14ac:dyDescent="0.25">
      <c r="A128" s="209"/>
    </row>
    <row r="129" spans="1:1" x14ac:dyDescent="0.25">
      <c r="A129" s="209"/>
    </row>
    <row r="130" spans="1:1" x14ac:dyDescent="0.25">
      <c r="A130" s="209"/>
    </row>
    <row r="131" spans="1:1" x14ac:dyDescent="0.25">
      <c r="A131" s="209"/>
    </row>
    <row r="132" spans="1:1" x14ac:dyDescent="0.25">
      <c r="A132" s="209"/>
    </row>
    <row r="133" spans="1:1" x14ac:dyDescent="0.25">
      <c r="A133" s="209"/>
    </row>
    <row r="134" spans="1:1" x14ac:dyDescent="0.25">
      <c r="A134" s="209"/>
    </row>
    <row r="135" spans="1:1" x14ac:dyDescent="0.25">
      <c r="A135" s="209"/>
    </row>
    <row r="136" spans="1:1" x14ac:dyDescent="0.25">
      <c r="A136" s="209"/>
    </row>
    <row r="137" spans="1:1" x14ac:dyDescent="0.25">
      <c r="A137" s="209"/>
    </row>
    <row r="138" spans="1:1" x14ac:dyDescent="0.25">
      <c r="A138" s="209"/>
    </row>
    <row r="139" spans="1:1" x14ac:dyDescent="0.25">
      <c r="A139" s="209"/>
    </row>
    <row r="140" spans="1:1" x14ac:dyDescent="0.25">
      <c r="A140" s="209"/>
    </row>
    <row r="141" spans="1:1" x14ac:dyDescent="0.25">
      <c r="A141" s="209"/>
    </row>
    <row r="142" spans="1:1" x14ac:dyDescent="0.25">
      <c r="A142" s="209"/>
    </row>
    <row r="143" spans="1:1" x14ac:dyDescent="0.25">
      <c r="A143" s="209"/>
    </row>
    <row r="144" spans="1:1" x14ac:dyDescent="0.25">
      <c r="A144" s="209"/>
    </row>
    <row r="145" spans="1:1" x14ac:dyDescent="0.25">
      <c r="A145" s="209"/>
    </row>
    <row r="146" spans="1:1" x14ac:dyDescent="0.25">
      <c r="A146" s="209"/>
    </row>
    <row r="147" spans="1:1" x14ac:dyDescent="0.25">
      <c r="A147" s="209"/>
    </row>
    <row r="148" spans="1:1" x14ac:dyDescent="0.25">
      <c r="A148" s="209"/>
    </row>
    <row r="149" spans="1:1" x14ac:dyDescent="0.25">
      <c r="A149" s="209"/>
    </row>
    <row r="150" spans="1:1" x14ac:dyDescent="0.25">
      <c r="A150" s="209"/>
    </row>
    <row r="151" spans="1:1" x14ac:dyDescent="0.25">
      <c r="A151" s="209"/>
    </row>
    <row r="152" spans="1:1" x14ac:dyDescent="0.25">
      <c r="A152" s="209"/>
    </row>
    <row r="153" spans="1:1" x14ac:dyDescent="0.25"/>
    <row r="154" spans="1:1" x14ac:dyDescent="0.25"/>
    <row r="155" spans="1:1" x14ac:dyDescent="0.25"/>
    <row r="156" spans="1:1" x14ac:dyDescent="0.25"/>
    <row r="157" spans="1:1" x14ac:dyDescent="0.25"/>
    <row r="158" spans="1:1" x14ac:dyDescent="0.25"/>
    <row r="159" spans="1:1" x14ac:dyDescent="0.25"/>
    <row r="160" spans="1:1"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sheetData>
  <mergeCells count="23">
    <mergeCell ref="A8:B8"/>
    <mergeCell ref="C8:G8"/>
    <mergeCell ref="A9:B9"/>
    <mergeCell ref="C9:G9"/>
    <mergeCell ref="C10:G10"/>
    <mergeCell ref="A11:B11"/>
    <mergeCell ref="C11:G11"/>
    <mergeCell ref="A17:A19"/>
    <mergeCell ref="B17:L17"/>
    <mergeCell ref="B18:L18"/>
    <mergeCell ref="A13:L13"/>
    <mergeCell ref="A5:B5"/>
    <mergeCell ref="C5:G5"/>
    <mergeCell ref="A6:B6"/>
    <mergeCell ref="C6:G6"/>
    <mergeCell ref="A7:B7"/>
    <mergeCell ref="C7:G7"/>
    <mergeCell ref="A2:B2"/>
    <mergeCell ref="C2:G2"/>
    <mergeCell ref="A3:B3"/>
    <mergeCell ref="C3:G3"/>
    <mergeCell ref="A4:B4"/>
    <mergeCell ref="C4:G4"/>
  </mergeCells>
  <dataValidations count="3">
    <dataValidation type="date" operator="greaterThan" allowBlank="1" showInputMessage="1" showErrorMessage="1" sqref="C4:G4 C9:G9" xr:uid="{00000000-0002-0000-1700-000000000000}">
      <formula1>32874</formula1>
    </dataValidation>
    <dataValidation type="whole" operator="greaterThanOrEqual" allowBlank="1" showInputMessage="1" showErrorMessage="1" sqref="C5:G5" xr:uid="{00000000-0002-0000-1700-000001000000}">
      <formula1>0</formula1>
    </dataValidation>
    <dataValidation type="decimal" operator="greaterThan" allowBlank="1" showInputMessage="1" showErrorMessage="1" sqref="B28:D28 B29:C29 B23:L23 B24:H24 B25:G25 B26:F26 B27:E27 B30" xr:uid="{00000000-0002-0000-1700-000002000000}">
      <formula1>-1000000000003</formula1>
    </dataValidation>
  </dataValidations>
  <pageMargins left="0.70866141732283472" right="0.70866141732283472" top="0.74803149606299213" bottom="0.74803149606299213" header="0.31496062992125984" footer="0.31496062992125984"/>
  <pageSetup paperSize="9" scale="7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rgb="FF00B050"/>
    <pageSetUpPr fitToPage="1"/>
  </sheetPr>
  <dimension ref="A1:L182"/>
  <sheetViews>
    <sheetView showGridLines="0" zoomScale="80" zoomScaleNormal="80" workbookViewId="0">
      <selection activeCell="G40" sqref="G40"/>
    </sheetView>
  </sheetViews>
  <sheetFormatPr defaultColWidth="13.42578125" defaultRowHeight="12.75" zeroHeight="1" x14ac:dyDescent="0.25"/>
  <cols>
    <col min="1" max="1" width="15.28515625" style="668" customWidth="1"/>
    <col min="2" max="12" width="15" style="209" customWidth="1"/>
    <col min="13" max="16384" width="13.42578125" style="209"/>
  </cols>
  <sheetData>
    <row r="1" spans="1:12" s="558" customFormat="1" x14ac:dyDescent="0.25">
      <c r="A1" s="657"/>
      <c r="B1" s="658"/>
      <c r="C1" s="61"/>
      <c r="D1" s="209"/>
      <c r="E1" s="209"/>
      <c r="J1" s="659"/>
      <c r="K1" s="660" t="s">
        <v>0</v>
      </c>
      <c r="L1" s="659" t="s">
        <v>725</v>
      </c>
    </row>
    <row r="2" spans="1:12" s="559" customFormat="1" ht="15" x14ac:dyDescent="0.2">
      <c r="A2" s="831" t="s">
        <v>1</v>
      </c>
      <c r="B2" s="831"/>
      <c r="C2" s="1046" t="s">
        <v>2</v>
      </c>
      <c r="D2" s="1046"/>
      <c r="E2" s="1046"/>
      <c r="F2" s="1046"/>
      <c r="G2" s="1046"/>
      <c r="H2" s="171"/>
      <c r="I2" s="171"/>
      <c r="J2" s="171"/>
      <c r="K2" s="171"/>
      <c r="L2" s="171"/>
    </row>
    <row r="3" spans="1:12" s="559" customFormat="1" ht="15" x14ac:dyDescent="0.2">
      <c r="A3" s="831" t="s">
        <v>3</v>
      </c>
      <c r="B3" s="831"/>
      <c r="C3" s="1043" t="s">
        <v>2</v>
      </c>
      <c r="D3" s="1043"/>
      <c r="E3" s="1043"/>
      <c r="F3" s="1043"/>
      <c r="G3" s="1043"/>
      <c r="H3" s="171"/>
      <c r="I3" s="171"/>
      <c r="J3" s="171"/>
      <c r="K3" s="171"/>
      <c r="L3" s="171"/>
    </row>
    <row r="4" spans="1:12" s="559" customFormat="1" ht="15" x14ac:dyDescent="0.2">
      <c r="A4" s="831" t="s">
        <v>129</v>
      </c>
      <c r="B4" s="831"/>
      <c r="C4" s="1045"/>
      <c r="D4" s="1045"/>
      <c r="E4" s="1045"/>
      <c r="F4" s="1045"/>
      <c r="G4" s="1045"/>
      <c r="H4" s="171"/>
      <c r="I4" s="171"/>
      <c r="J4" s="171"/>
      <c r="K4" s="171"/>
      <c r="L4" s="171"/>
    </row>
    <row r="5" spans="1:12" s="559" customFormat="1" ht="15" x14ac:dyDescent="0.2">
      <c r="A5" s="831" t="s">
        <v>6</v>
      </c>
      <c r="B5" s="831"/>
      <c r="C5" s="1044"/>
      <c r="D5" s="1044"/>
      <c r="E5" s="1044"/>
      <c r="F5" s="1044"/>
      <c r="G5" s="1044"/>
      <c r="H5" s="171"/>
      <c r="I5" s="171"/>
      <c r="J5" s="171"/>
      <c r="K5" s="171"/>
      <c r="L5" s="171"/>
    </row>
    <row r="6" spans="1:12" s="559" customFormat="1" ht="15" x14ac:dyDescent="0.2">
      <c r="A6" s="831" t="s">
        <v>7</v>
      </c>
      <c r="B6" s="831"/>
      <c r="C6" s="1043" t="s">
        <v>2</v>
      </c>
      <c r="D6" s="1043"/>
      <c r="E6" s="1043"/>
      <c r="F6" s="1043"/>
      <c r="G6" s="1043"/>
      <c r="H6" s="171"/>
      <c r="I6" s="171"/>
      <c r="J6" s="171"/>
      <c r="K6" s="171"/>
      <c r="L6" s="171"/>
    </row>
    <row r="7" spans="1:12" s="559" customFormat="1" ht="15" x14ac:dyDescent="0.2">
      <c r="A7" s="831" t="s">
        <v>8</v>
      </c>
      <c r="B7" s="831"/>
      <c r="C7" s="1043" t="s">
        <v>2</v>
      </c>
      <c r="D7" s="1043"/>
      <c r="E7" s="1043"/>
      <c r="F7" s="1043"/>
      <c r="G7" s="1043"/>
      <c r="H7" s="171"/>
      <c r="I7" s="171"/>
      <c r="J7" s="171"/>
      <c r="K7" s="171"/>
      <c r="L7" s="171"/>
    </row>
    <row r="8" spans="1:12" s="559" customFormat="1" ht="15" x14ac:dyDescent="0.2">
      <c r="A8" s="831" t="s">
        <v>239</v>
      </c>
      <c r="B8" s="831"/>
      <c r="C8" s="1043" t="s">
        <v>2</v>
      </c>
      <c r="D8" s="1043"/>
      <c r="E8" s="1043"/>
      <c r="F8" s="1043"/>
      <c r="G8" s="1043"/>
      <c r="H8" s="171"/>
      <c r="I8" s="171"/>
      <c r="J8" s="171"/>
      <c r="K8" s="171"/>
      <c r="L8" s="171"/>
    </row>
    <row r="9" spans="1:12" s="559" customFormat="1" ht="15" x14ac:dyDescent="0.2">
      <c r="A9" s="831" t="s">
        <v>9</v>
      </c>
      <c r="B9" s="831"/>
      <c r="C9" s="1045"/>
      <c r="D9" s="1045"/>
      <c r="E9" s="1045"/>
      <c r="F9" s="1045"/>
      <c r="G9" s="1045"/>
      <c r="H9" s="171"/>
      <c r="I9" s="171"/>
      <c r="J9" s="171"/>
      <c r="K9" s="171"/>
      <c r="L9" s="171"/>
    </row>
    <row r="10" spans="1:12" s="559" customFormat="1" ht="15" x14ac:dyDescent="0.2">
      <c r="A10" s="670" t="s">
        <v>10</v>
      </c>
      <c r="B10" s="655"/>
      <c r="C10" s="1043" t="s">
        <v>2</v>
      </c>
      <c r="D10" s="1043"/>
      <c r="E10" s="1043"/>
      <c r="F10" s="1043"/>
      <c r="G10" s="1043"/>
      <c r="H10" s="171"/>
      <c r="I10" s="171"/>
      <c r="J10" s="171"/>
      <c r="K10" s="171"/>
      <c r="L10" s="171"/>
    </row>
    <row r="11" spans="1:12" s="559" customFormat="1" ht="15" x14ac:dyDescent="0.2">
      <c r="A11" s="831" t="s">
        <v>11</v>
      </c>
      <c r="B11" s="831"/>
      <c r="C11" s="1043" t="s">
        <v>2</v>
      </c>
      <c r="D11" s="1043"/>
      <c r="E11" s="1043"/>
      <c r="F11" s="1043"/>
      <c r="G11" s="1043"/>
      <c r="H11" s="171"/>
      <c r="I11" s="171"/>
      <c r="J11" s="171"/>
      <c r="K11" s="171"/>
      <c r="L11" s="171"/>
    </row>
    <row r="12" spans="1:12" s="558" customFormat="1" ht="15" x14ac:dyDescent="0.25">
      <c r="A12" s="661"/>
      <c r="B12" s="662"/>
      <c r="C12" s="619"/>
      <c r="D12" s="619"/>
      <c r="E12" s="619"/>
      <c r="F12" s="619"/>
      <c r="G12" s="619"/>
      <c r="H12" s="171"/>
      <c r="I12" s="171"/>
      <c r="J12" s="171"/>
      <c r="K12" s="171"/>
      <c r="L12" s="171"/>
    </row>
    <row r="13" spans="1:12" s="558" customFormat="1" ht="18.75" x14ac:dyDescent="0.25">
      <c r="A13" s="810" t="s">
        <v>732</v>
      </c>
      <c r="B13" s="810"/>
      <c r="C13" s="810"/>
      <c r="D13" s="810"/>
      <c r="E13" s="810"/>
      <c r="F13" s="810"/>
      <c r="G13" s="810"/>
      <c r="H13" s="810"/>
      <c r="I13" s="810"/>
      <c r="J13" s="810"/>
      <c r="K13" s="810"/>
      <c r="L13" s="810"/>
    </row>
    <row r="14" spans="1:12" x14ac:dyDescent="0.25">
      <c r="A14" s="1034"/>
      <c r="B14" s="1034"/>
      <c r="C14" s="1034"/>
      <c r="D14" s="1034"/>
      <c r="E14" s="1034"/>
      <c r="F14" s="1034"/>
      <c r="G14" s="1034"/>
      <c r="H14" s="1034"/>
      <c r="I14" s="1034"/>
      <c r="J14" s="663"/>
      <c r="K14" s="663"/>
      <c r="L14" s="663"/>
    </row>
    <row r="15" spans="1:12" x14ac:dyDescent="0.25">
      <c r="A15" s="85" t="s">
        <v>159</v>
      </c>
      <c r="B15" s="664"/>
      <c r="C15" s="663"/>
      <c r="D15" s="663"/>
      <c r="E15" s="663"/>
      <c r="F15" s="663"/>
      <c r="G15" s="663"/>
      <c r="H15" s="663"/>
      <c r="I15" s="663"/>
      <c r="J15" s="663"/>
      <c r="K15" s="663"/>
      <c r="L15" s="663"/>
    </row>
    <row r="16" spans="1:12" ht="13.5" thickBot="1" x14ac:dyDescent="0.3">
      <c r="A16" s="668" t="s">
        <v>711</v>
      </c>
      <c r="B16" s="666">
        <v>2024</v>
      </c>
      <c r="I16" s="667"/>
      <c r="J16" s="667"/>
      <c r="K16" s="667"/>
      <c r="L16" s="667" t="s">
        <v>12</v>
      </c>
    </row>
    <row r="17" spans="1:12" ht="15" customHeight="1" x14ac:dyDescent="0.25">
      <c r="A17" s="1035" t="s">
        <v>708</v>
      </c>
      <c r="B17" s="1037" t="s">
        <v>712</v>
      </c>
      <c r="C17" s="1038"/>
      <c r="D17" s="1038"/>
      <c r="E17" s="1038"/>
      <c r="F17" s="1038"/>
      <c r="G17" s="1038"/>
      <c r="H17" s="1038"/>
      <c r="I17" s="1038"/>
      <c r="J17" s="1038"/>
      <c r="K17" s="1038"/>
      <c r="L17" s="1039"/>
    </row>
    <row r="18" spans="1:12" x14ac:dyDescent="0.25">
      <c r="A18" s="1036"/>
      <c r="B18" s="1040" t="s">
        <v>710</v>
      </c>
      <c r="C18" s="1041"/>
      <c r="D18" s="1041"/>
      <c r="E18" s="1041"/>
      <c r="F18" s="1041"/>
      <c r="G18" s="1041"/>
      <c r="H18" s="1041"/>
      <c r="I18" s="1041"/>
      <c r="J18" s="1041"/>
      <c r="K18" s="1041"/>
      <c r="L18" s="1042"/>
    </row>
    <row r="19" spans="1:12" x14ac:dyDescent="0.25">
      <c r="A19" s="1036"/>
      <c r="B19" s="66">
        <v>0</v>
      </c>
      <c r="C19" s="66">
        <v>1</v>
      </c>
      <c r="D19" s="66">
        <v>2</v>
      </c>
      <c r="E19" s="66">
        <v>3</v>
      </c>
      <c r="F19" s="66">
        <v>4</v>
      </c>
      <c r="G19" s="66">
        <v>5</v>
      </c>
      <c r="H19" s="66">
        <v>6</v>
      </c>
      <c r="I19" s="66">
        <v>7</v>
      </c>
      <c r="J19" s="66">
        <v>8</v>
      </c>
      <c r="K19" s="66">
        <v>9</v>
      </c>
      <c r="L19" s="67">
        <v>10</v>
      </c>
    </row>
    <row r="20" spans="1:12" x14ac:dyDescent="0.25">
      <c r="A20" s="68" t="str">
        <f>(A21-1) &amp;" и раније"</f>
        <v>2014 и раније</v>
      </c>
      <c r="B20" s="66"/>
      <c r="C20" s="66"/>
      <c r="D20" s="66"/>
      <c r="E20" s="66"/>
      <c r="F20" s="66"/>
      <c r="G20" s="66"/>
      <c r="H20" s="66"/>
      <c r="I20" s="66"/>
      <c r="J20" s="66"/>
      <c r="K20" s="66"/>
      <c r="L20" s="69"/>
    </row>
    <row r="21" spans="1:12" x14ac:dyDescent="0.25">
      <c r="A21" s="68">
        <f t="shared" ref="A21:A27" si="0">A22-1</f>
        <v>2015</v>
      </c>
      <c r="B21" s="66"/>
      <c r="C21" s="66"/>
      <c r="D21" s="66"/>
      <c r="E21" s="66"/>
      <c r="F21" s="66"/>
      <c r="G21" s="66"/>
      <c r="H21" s="66"/>
      <c r="I21" s="66"/>
      <c r="J21" s="66"/>
      <c r="K21" s="70"/>
      <c r="L21" s="71"/>
    </row>
    <row r="22" spans="1:12" x14ac:dyDescent="0.25">
      <c r="A22" s="68">
        <f t="shared" si="0"/>
        <v>2016</v>
      </c>
      <c r="B22" s="66"/>
      <c r="C22" s="66"/>
      <c r="D22" s="66"/>
      <c r="E22" s="66"/>
      <c r="F22" s="66"/>
      <c r="G22" s="66"/>
      <c r="H22" s="66"/>
      <c r="I22" s="66"/>
      <c r="J22" s="70"/>
      <c r="K22" s="72"/>
      <c r="L22" s="71"/>
    </row>
    <row r="23" spans="1:12" x14ac:dyDescent="0.25">
      <c r="A23" s="68">
        <f t="shared" si="0"/>
        <v>2017</v>
      </c>
      <c r="B23" s="73"/>
      <c r="C23" s="73"/>
      <c r="D23" s="73"/>
      <c r="E23" s="73"/>
      <c r="F23" s="73"/>
      <c r="G23" s="73"/>
      <c r="H23" s="73"/>
      <c r="I23" s="74"/>
      <c r="J23" s="75"/>
      <c r="K23" s="75"/>
      <c r="L23" s="76"/>
    </row>
    <row r="24" spans="1:12" x14ac:dyDescent="0.25">
      <c r="A24" s="68">
        <f t="shared" si="0"/>
        <v>2018</v>
      </c>
      <c r="B24" s="73"/>
      <c r="C24" s="73"/>
      <c r="D24" s="73"/>
      <c r="E24" s="73"/>
      <c r="F24" s="73"/>
      <c r="G24" s="73"/>
      <c r="H24" s="74"/>
      <c r="I24" s="77"/>
      <c r="J24" s="77"/>
      <c r="K24" s="77"/>
      <c r="L24" s="78"/>
    </row>
    <row r="25" spans="1:12" x14ac:dyDescent="0.25">
      <c r="A25" s="68">
        <f t="shared" si="0"/>
        <v>2019</v>
      </c>
      <c r="B25" s="73"/>
      <c r="C25" s="73"/>
      <c r="D25" s="73"/>
      <c r="E25" s="73"/>
      <c r="F25" s="73"/>
      <c r="G25" s="74"/>
      <c r="H25" s="77"/>
      <c r="I25" s="77"/>
      <c r="J25" s="77"/>
      <c r="K25" s="77"/>
      <c r="L25" s="78"/>
    </row>
    <row r="26" spans="1:12" x14ac:dyDescent="0.25">
      <c r="A26" s="68">
        <f t="shared" si="0"/>
        <v>2020</v>
      </c>
      <c r="B26" s="73"/>
      <c r="C26" s="73"/>
      <c r="D26" s="73"/>
      <c r="E26" s="73"/>
      <c r="F26" s="74"/>
      <c r="G26" s="77"/>
      <c r="H26" s="77"/>
      <c r="I26" s="77"/>
      <c r="J26" s="77"/>
      <c r="K26" s="77"/>
      <c r="L26" s="78"/>
    </row>
    <row r="27" spans="1:12" x14ac:dyDescent="0.25">
      <c r="A27" s="68">
        <f t="shared" si="0"/>
        <v>2021</v>
      </c>
      <c r="B27" s="73"/>
      <c r="C27" s="73"/>
      <c r="D27" s="73"/>
      <c r="E27" s="74"/>
      <c r="F27" s="77"/>
      <c r="G27" s="77"/>
      <c r="H27" s="77"/>
      <c r="I27" s="77"/>
      <c r="J27" s="77"/>
      <c r="K27" s="77"/>
      <c r="L27" s="78"/>
    </row>
    <row r="28" spans="1:12" x14ac:dyDescent="0.25">
      <c r="A28" s="68">
        <f>A29-1</f>
        <v>2022</v>
      </c>
      <c r="B28" s="73"/>
      <c r="C28" s="73"/>
      <c r="D28" s="74"/>
      <c r="E28" s="77"/>
      <c r="F28" s="77"/>
      <c r="G28" s="77"/>
      <c r="H28" s="77"/>
      <c r="I28" s="77"/>
      <c r="J28" s="77"/>
      <c r="K28" s="77"/>
      <c r="L28" s="78"/>
    </row>
    <row r="29" spans="1:12" x14ac:dyDescent="0.25">
      <c r="A29" s="68">
        <f>A30-1</f>
        <v>2023</v>
      </c>
      <c r="B29" s="73"/>
      <c r="C29" s="74"/>
      <c r="D29" s="77"/>
      <c r="E29" s="77"/>
      <c r="F29" s="77"/>
      <c r="G29" s="77"/>
      <c r="H29" s="77"/>
      <c r="I29" s="77"/>
      <c r="J29" s="77"/>
      <c r="K29" s="77"/>
      <c r="L29" s="78"/>
    </row>
    <row r="30" spans="1:12" ht="13.5" thickBot="1" x14ac:dyDescent="0.3">
      <c r="A30" s="79">
        <f>B16</f>
        <v>2024</v>
      </c>
      <c r="B30" s="80"/>
      <c r="C30" s="81"/>
      <c r="D30" s="81"/>
      <c r="E30" s="81"/>
      <c r="F30" s="81"/>
      <c r="G30" s="81"/>
      <c r="H30" s="81"/>
      <c r="I30" s="81"/>
      <c r="J30" s="81"/>
      <c r="K30" s="81"/>
      <c r="L30" s="82"/>
    </row>
    <row r="31" spans="1:12" x14ac:dyDescent="0.25">
      <c r="A31" s="209"/>
    </row>
    <row r="32" spans="1:12" x14ac:dyDescent="0.25">
      <c r="A32" s="209"/>
    </row>
    <row r="33" spans="1:1" x14ac:dyDescent="0.25">
      <c r="A33" s="209"/>
    </row>
    <row r="34" spans="1:1" x14ac:dyDescent="0.25">
      <c r="A34" s="209"/>
    </row>
    <row r="35" spans="1:1" x14ac:dyDescent="0.25">
      <c r="A35" s="209"/>
    </row>
    <row r="36" spans="1:1" x14ac:dyDescent="0.25">
      <c r="A36" s="209"/>
    </row>
    <row r="37" spans="1:1" x14ac:dyDescent="0.25">
      <c r="A37" s="209"/>
    </row>
    <row r="38" spans="1:1" x14ac:dyDescent="0.25">
      <c r="A38" s="209"/>
    </row>
    <row r="39" spans="1:1" x14ac:dyDescent="0.25">
      <c r="A39" s="209"/>
    </row>
    <row r="40" spans="1:1" x14ac:dyDescent="0.25">
      <c r="A40" s="209"/>
    </row>
    <row r="41" spans="1:1" x14ac:dyDescent="0.25">
      <c r="A41" s="209"/>
    </row>
    <row r="42" spans="1:1" x14ac:dyDescent="0.25">
      <c r="A42" s="209"/>
    </row>
    <row r="43" spans="1:1" x14ac:dyDescent="0.25">
      <c r="A43" s="209"/>
    </row>
    <row r="44" spans="1:1" x14ac:dyDescent="0.25">
      <c r="A44" s="209"/>
    </row>
    <row r="45" spans="1:1" x14ac:dyDescent="0.25">
      <c r="A45" s="209"/>
    </row>
    <row r="46" spans="1:1" x14ac:dyDescent="0.25">
      <c r="A46" s="209"/>
    </row>
    <row r="47" spans="1:1" x14ac:dyDescent="0.25">
      <c r="A47" s="209"/>
    </row>
    <row r="48" spans="1:1" x14ac:dyDescent="0.25">
      <c r="A48" s="209"/>
    </row>
    <row r="49" spans="1:1" x14ac:dyDescent="0.25">
      <c r="A49" s="209"/>
    </row>
    <row r="50" spans="1:1" x14ac:dyDescent="0.25">
      <c r="A50" s="209"/>
    </row>
    <row r="51" spans="1:1" x14ac:dyDescent="0.25">
      <c r="A51" s="209"/>
    </row>
    <row r="52" spans="1:1" x14ac:dyDescent="0.25">
      <c r="A52" s="209"/>
    </row>
    <row r="53" spans="1:1" x14ac:dyDescent="0.25">
      <c r="A53" s="209"/>
    </row>
    <row r="54" spans="1:1" x14ac:dyDescent="0.25">
      <c r="A54" s="209"/>
    </row>
    <row r="55" spans="1:1" x14ac:dyDescent="0.25">
      <c r="A55" s="209"/>
    </row>
    <row r="56" spans="1:1" x14ac:dyDescent="0.25">
      <c r="A56" s="209"/>
    </row>
    <row r="57" spans="1:1" x14ac:dyDescent="0.25">
      <c r="A57" s="209"/>
    </row>
    <row r="58" spans="1:1" x14ac:dyDescent="0.25">
      <c r="A58" s="209"/>
    </row>
    <row r="59" spans="1:1" x14ac:dyDescent="0.25">
      <c r="A59" s="209"/>
    </row>
    <row r="60" spans="1:1" x14ac:dyDescent="0.25">
      <c r="A60" s="209"/>
    </row>
    <row r="61" spans="1:1" x14ac:dyDescent="0.25">
      <c r="A61" s="209"/>
    </row>
    <row r="62" spans="1:1" x14ac:dyDescent="0.25">
      <c r="A62" s="209"/>
    </row>
    <row r="63" spans="1:1" x14ac:dyDescent="0.25">
      <c r="A63" s="209"/>
    </row>
    <row r="64" spans="1:1" x14ac:dyDescent="0.25">
      <c r="A64" s="209"/>
    </row>
    <row r="65" spans="1:1" x14ac:dyDescent="0.25">
      <c r="A65" s="209"/>
    </row>
    <row r="66" spans="1:1" x14ac:dyDescent="0.25">
      <c r="A66" s="209"/>
    </row>
    <row r="67" spans="1:1" x14ac:dyDescent="0.25">
      <c r="A67" s="209"/>
    </row>
    <row r="68" spans="1:1" x14ac:dyDescent="0.25">
      <c r="A68" s="209"/>
    </row>
    <row r="69" spans="1:1" x14ac:dyDescent="0.25">
      <c r="A69" s="209"/>
    </row>
    <row r="70" spans="1:1" x14ac:dyDescent="0.25">
      <c r="A70" s="209"/>
    </row>
    <row r="71" spans="1:1" x14ac:dyDescent="0.25">
      <c r="A71" s="209"/>
    </row>
    <row r="72" spans="1:1" x14ac:dyDescent="0.25">
      <c r="A72" s="209"/>
    </row>
    <row r="73" spans="1:1" x14ac:dyDescent="0.25">
      <c r="A73" s="209"/>
    </row>
    <row r="74" spans="1:1" x14ac:dyDescent="0.25">
      <c r="A74" s="209"/>
    </row>
    <row r="75" spans="1:1" x14ac:dyDescent="0.25">
      <c r="A75" s="209"/>
    </row>
    <row r="76" spans="1:1" x14ac:dyDescent="0.25">
      <c r="A76" s="209"/>
    </row>
    <row r="77" spans="1:1" x14ac:dyDescent="0.25">
      <c r="A77" s="209"/>
    </row>
    <row r="78" spans="1:1" x14ac:dyDescent="0.25">
      <c r="A78" s="209"/>
    </row>
    <row r="79" spans="1:1" x14ac:dyDescent="0.25">
      <c r="A79" s="209"/>
    </row>
    <row r="80" spans="1:1" x14ac:dyDescent="0.25">
      <c r="A80" s="209"/>
    </row>
    <row r="81" spans="1:1" x14ac:dyDescent="0.25">
      <c r="A81" s="209"/>
    </row>
    <row r="82" spans="1:1" x14ac:dyDescent="0.25">
      <c r="A82" s="209"/>
    </row>
    <row r="83" spans="1:1" x14ac:dyDescent="0.25">
      <c r="A83" s="209"/>
    </row>
    <row r="84" spans="1:1" x14ac:dyDescent="0.25">
      <c r="A84" s="209"/>
    </row>
    <row r="85" spans="1:1" x14ac:dyDescent="0.25">
      <c r="A85" s="209"/>
    </row>
    <row r="86" spans="1:1" x14ac:dyDescent="0.25">
      <c r="A86" s="209"/>
    </row>
    <row r="87" spans="1:1" x14ac:dyDescent="0.25">
      <c r="A87" s="209"/>
    </row>
    <row r="88" spans="1:1" x14ac:dyDescent="0.25">
      <c r="A88" s="209"/>
    </row>
    <row r="89" spans="1:1" x14ac:dyDescent="0.25">
      <c r="A89" s="209"/>
    </row>
    <row r="90" spans="1:1" x14ac:dyDescent="0.25">
      <c r="A90" s="209"/>
    </row>
    <row r="91" spans="1:1" x14ac:dyDescent="0.25">
      <c r="A91" s="209"/>
    </row>
    <row r="92" spans="1:1" x14ac:dyDescent="0.25">
      <c r="A92" s="209"/>
    </row>
    <row r="93" spans="1:1" x14ac:dyDescent="0.25">
      <c r="A93" s="209"/>
    </row>
    <row r="94" spans="1:1" x14ac:dyDescent="0.25">
      <c r="A94" s="209"/>
    </row>
    <row r="95" spans="1:1" x14ac:dyDescent="0.25">
      <c r="A95" s="209"/>
    </row>
    <row r="96" spans="1:1" x14ac:dyDescent="0.25">
      <c r="A96" s="209"/>
    </row>
    <row r="97" spans="1:1" x14ac:dyDescent="0.25">
      <c r="A97" s="209"/>
    </row>
    <row r="98" spans="1:1" x14ac:dyDescent="0.25">
      <c r="A98" s="209"/>
    </row>
    <row r="99" spans="1:1" x14ac:dyDescent="0.25">
      <c r="A99" s="209"/>
    </row>
    <row r="100" spans="1:1" x14ac:dyDescent="0.25"/>
    <row r="101" spans="1:1" x14ac:dyDescent="0.25"/>
    <row r="102" spans="1:1" x14ac:dyDescent="0.25"/>
    <row r="103" spans="1:1" x14ac:dyDescent="0.25"/>
    <row r="104" spans="1:1" x14ac:dyDescent="0.25"/>
    <row r="105" spans="1:1" x14ac:dyDescent="0.25"/>
    <row r="106" spans="1:1" x14ac:dyDescent="0.25"/>
    <row r="107" spans="1:1" x14ac:dyDescent="0.25"/>
    <row r="108" spans="1:1" x14ac:dyDescent="0.25"/>
    <row r="109" spans="1:1" x14ac:dyDescent="0.25"/>
    <row r="110" spans="1:1" x14ac:dyDescent="0.25"/>
    <row r="111" spans="1:1" x14ac:dyDescent="0.25"/>
    <row r="112" spans="1:1"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sheetData>
  <mergeCells count="24">
    <mergeCell ref="A8:B8"/>
    <mergeCell ref="C8:G8"/>
    <mergeCell ref="A9:B9"/>
    <mergeCell ref="C9:G9"/>
    <mergeCell ref="C10:G10"/>
    <mergeCell ref="A11:B11"/>
    <mergeCell ref="C11:G11"/>
    <mergeCell ref="A14:I14"/>
    <mergeCell ref="A17:A19"/>
    <mergeCell ref="B17:L17"/>
    <mergeCell ref="B18:L18"/>
    <mergeCell ref="A13:L13"/>
    <mergeCell ref="A5:B5"/>
    <mergeCell ref="C5:G5"/>
    <mergeCell ref="A6:B6"/>
    <mergeCell ref="C6:G6"/>
    <mergeCell ref="A7:B7"/>
    <mergeCell ref="C7:G7"/>
    <mergeCell ref="A2:B2"/>
    <mergeCell ref="C2:G2"/>
    <mergeCell ref="A3:B3"/>
    <mergeCell ref="C3:G3"/>
    <mergeCell ref="A4:B4"/>
    <mergeCell ref="C4:G4"/>
  </mergeCells>
  <dataValidations count="3">
    <dataValidation type="date" operator="greaterThan" allowBlank="1" showInputMessage="1" showErrorMessage="1" sqref="C4:G4 C9:G9" xr:uid="{00000000-0002-0000-1800-000000000000}">
      <formula1>32874</formula1>
    </dataValidation>
    <dataValidation type="whole" operator="greaterThanOrEqual" allowBlank="1" showInputMessage="1" showErrorMessage="1" sqref="C5:G5" xr:uid="{00000000-0002-0000-1800-000001000000}">
      <formula1>0</formula1>
    </dataValidation>
    <dataValidation type="decimal" operator="greaterThan" allowBlank="1" showInputMessage="1" showErrorMessage="1" sqref="B28:D28 B29:C29 B23:L23 B24:H24 B25:G25 B26:F26 B27:E27 B30" xr:uid="{00000000-0002-0000-1800-000002000000}">
      <formula1>-1000000000003</formula1>
    </dataValidation>
  </dataValidations>
  <pageMargins left="0.70866141732283472" right="0.70866141732283472" top="0.74803149606299213" bottom="0.74803149606299213" header="0.31496062992125984" footer="0.31496062992125984"/>
  <pageSetup paperSize="9" scale="7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tabColor rgb="FF00B050"/>
  </sheetPr>
  <dimension ref="A1:L182"/>
  <sheetViews>
    <sheetView showGridLines="0" zoomScale="80" zoomScaleNormal="80" workbookViewId="0">
      <selection activeCell="E34" sqref="E34"/>
    </sheetView>
  </sheetViews>
  <sheetFormatPr defaultColWidth="13.85546875" defaultRowHeight="12.75" zeroHeight="1" x14ac:dyDescent="0.25"/>
  <cols>
    <col min="1" max="1" width="14.7109375" style="668" customWidth="1"/>
    <col min="2" max="12" width="15" style="209" customWidth="1"/>
    <col min="13" max="16384" width="13.85546875" style="209"/>
  </cols>
  <sheetData>
    <row r="1" spans="1:12" s="558" customFormat="1" x14ac:dyDescent="0.25">
      <c r="A1" s="657"/>
      <c r="B1" s="658"/>
      <c r="C1" s="61"/>
      <c r="D1" s="209"/>
      <c r="E1" s="209"/>
      <c r="J1" s="659"/>
      <c r="K1" s="660" t="s">
        <v>0</v>
      </c>
      <c r="L1" s="659" t="s">
        <v>724</v>
      </c>
    </row>
    <row r="2" spans="1:12" s="559" customFormat="1" ht="15" x14ac:dyDescent="0.2">
      <c r="A2" s="831" t="s">
        <v>1</v>
      </c>
      <c r="B2" s="831"/>
      <c r="C2" s="1046" t="s">
        <v>2</v>
      </c>
      <c r="D2" s="1046"/>
      <c r="E2" s="1046"/>
      <c r="F2" s="1046"/>
      <c r="G2" s="1046"/>
      <c r="H2" s="171"/>
      <c r="I2" s="171"/>
      <c r="J2" s="171"/>
      <c r="K2" s="171"/>
      <c r="L2" s="171"/>
    </row>
    <row r="3" spans="1:12" s="559" customFormat="1" ht="15" x14ac:dyDescent="0.2">
      <c r="A3" s="831" t="s">
        <v>3</v>
      </c>
      <c r="B3" s="831"/>
      <c r="C3" s="1043" t="s">
        <v>2</v>
      </c>
      <c r="D3" s="1043"/>
      <c r="E3" s="1043"/>
      <c r="F3" s="1043"/>
      <c r="G3" s="1043"/>
      <c r="H3" s="171"/>
      <c r="I3" s="171"/>
      <c r="J3" s="171"/>
      <c r="K3" s="171"/>
      <c r="L3" s="171"/>
    </row>
    <row r="4" spans="1:12" s="559" customFormat="1" ht="15" x14ac:dyDescent="0.2">
      <c r="A4" s="831" t="s">
        <v>129</v>
      </c>
      <c r="B4" s="831"/>
      <c r="C4" s="1045"/>
      <c r="D4" s="1045"/>
      <c r="E4" s="1045"/>
      <c r="F4" s="1045"/>
      <c r="G4" s="1045"/>
      <c r="H4" s="171"/>
      <c r="I4" s="171"/>
      <c r="J4" s="171"/>
      <c r="K4" s="171"/>
      <c r="L4" s="171"/>
    </row>
    <row r="5" spans="1:12" s="559" customFormat="1" ht="15" x14ac:dyDescent="0.2">
      <c r="A5" s="831" t="s">
        <v>6</v>
      </c>
      <c r="B5" s="831"/>
      <c r="C5" s="1044"/>
      <c r="D5" s="1044"/>
      <c r="E5" s="1044"/>
      <c r="F5" s="1044"/>
      <c r="G5" s="1044"/>
      <c r="H5" s="171"/>
      <c r="I5" s="171"/>
      <c r="J5" s="171"/>
      <c r="K5" s="171"/>
      <c r="L5" s="171"/>
    </row>
    <row r="6" spans="1:12" s="559" customFormat="1" ht="15" x14ac:dyDescent="0.2">
      <c r="A6" s="831" t="s">
        <v>7</v>
      </c>
      <c r="B6" s="831"/>
      <c r="C6" s="1043" t="s">
        <v>2</v>
      </c>
      <c r="D6" s="1043"/>
      <c r="E6" s="1043"/>
      <c r="F6" s="1043"/>
      <c r="G6" s="1043"/>
      <c r="H6" s="171"/>
      <c r="I6" s="171"/>
      <c r="J6" s="171"/>
      <c r="K6" s="171"/>
      <c r="L6" s="171"/>
    </row>
    <row r="7" spans="1:12" s="559" customFormat="1" ht="15" x14ac:dyDescent="0.2">
      <c r="A7" s="831" t="s">
        <v>8</v>
      </c>
      <c r="B7" s="831"/>
      <c r="C7" s="1043" t="s">
        <v>2</v>
      </c>
      <c r="D7" s="1043"/>
      <c r="E7" s="1043"/>
      <c r="F7" s="1043"/>
      <c r="G7" s="1043"/>
      <c r="H7" s="171"/>
      <c r="I7" s="171"/>
      <c r="J7" s="171"/>
      <c r="K7" s="171"/>
      <c r="L7" s="171"/>
    </row>
    <row r="8" spans="1:12" s="559" customFormat="1" ht="15" x14ac:dyDescent="0.2">
      <c r="A8" s="831" t="s">
        <v>239</v>
      </c>
      <c r="B8" s="831"/>
      <c r="C8" s="1043" t="s">
        <v>2</v>
      </c>
      <c r="D8" s="1043"/>
      <c r="E8" s="1043"/>
      <c r="F8" s="1043"/>
      <c r="G8" s="1043"/>
      <c r="H8" s="171"/>
      <c r="I8" s="171"/>
      <c r="J8" s="171"/>
      <c r="K8" s="171"/>
      <c r="L8" s="171"/>
    </row>
    <row r="9" spans="1:12" s="559" customFormat="1" ht="15" x14ac:dyDescent="0.2">
      <c r="A9" s="831" t="s">
        <v>9</v>
      </c>
      <c r="B9" s="831"/>
      <c r="C9" s="1045"/>
      <c r="D9" s="1045"/>
      <c r="E9" s="1045"/>
      <c r="F9" s="1045"/>
      <c r="G9" s="1045"/>
      <c r="H9" s="171"/>
      <c r="I9" s="171"/>
      <c r="J9" s="171"/>
      <c r="K9" s="171"/>
      <c r="L9" s="171"/>
    </row>
    <row r="10" spans="1:12" s="559" customFormat="1" ht="15" x14ac:dyDescent="0.2">
      <c r="A10" s="670" t="s">
        <v>10</v>
      </c>
      <c r="B10" s="655"/>
      <c r="C10" s="1043" t="s">
        <v>2</v>
      </c>
      <c r="D10" s="1043"/>
      <c r="E10" s="1043"/>
      <c r="F10" s="1043"/>
      <c r="G10" s="1043"/>
      <c r="H10" s="171"/>
      <c r="I10" s="171"/>
      <c r="J10" s="171"/>
      <c r="K10" s="171"/>
      <c r="L10" s="171"/>
    </row>
    <row r="11" spans="1:12" s="559" customFormat="1" ht="15" x14ac:dyDescent="0.2">
      <c r="A11" s="831" t="s">
        <v>11</v>
      </c>
      <c r="B11" s="831"/>
      <c r="C11" s="1043" t="s">
        <v>2</v>
      </c>
      <c r="D11" s="1043"/>
      <c r="E11" s="1043"/>
      <c r="F11" s="1043"/>
      <c r="G11" s="1043"/>
      <c r="H11" s="171"/>
      <c r="I11" s="171"/>
      <c r="J11" s="171"/>
      <c r="K11" s="171"/>
      <c r="L11" s="171"/>
    </row>
    <row r="12" spans="1:12" s="558" customFormat="1" ht="15" x14ac:dyDescent="0.25">
      <c r="A12" s="661"/>
      <c r="B12" s="662"/>
      <c r="C12" s="619"/>
      <c r="D12" s="619"/>
      <c r="E12" s="619"/>
      <c r="F12" s="619"/>
      <c r="G12" s="619"/>
      <c r="H12" s="171"/>
      <c r="I12" s="171"/>
      <c r="J12" s="171"/>
      <c r="K12" s="171"/>
      <c r="L12" s="171"/>
    </row>
    <row r="13" spans="1:12" s="558" customFormat="1" ht="18.75" x14ac:dyDescent="0.25">
      <c r="A13" s="810" t="s">
        <v>733</v>
      </c>
      <c r="B13" s="810"/>
      <c r="C13" s="810"/>
      <c r="D13" s="810"/>
      <c r="E13" s="810"/>
      <c r="F13" s="810"/>
      <c r="G13" s="810"/>
      <c r="H13" s="810"/>
      <c r="I13" s="810"/>
      <c r="J13" s="810"/>
      <c r="K13" s="810"/>
      <c r="L13" s="810"/>
    </row>
    <row r="14" spans="1:12" x14ac:dyDescent="0.25">
      <c r="A14" s="1034"/>
      <c r="B14" s="1034"/>
      <c r="C14" s="1034"/>
      <c r="D14" s="1034"/>
      <c r="E14" s="1034"/>
      <c r="F14" s="1034"/>
      <c r="G14" s="1034"/>
      <c r="H14" s="1034"/>
      <c r="I14" s="1034"/>
      <c r="J14" s="663"/>
      <c r="K14" s="663"/>
      <c r="L14" s="663"/>
    </row>
    <row r="15" spans="1:12" x14ac:dyDescent="0.25">
      <c r="A15" s="85" t="s">
        <v>159</v>
      </c>
      <c r="B15" s="664"/>
      <c r="C15" s="663"/>
      <c r="D15" s="663"/>
      <c r="E15" s="663"/>
      <c r="F15" s="663"/>
      <c r="G15" s="663"/>
      <c r="H15" s="663"/>
      <c r="I15" s="663"/>
      <c r="J15" s="663"/>
      <c r="K15" s="663"/>
      <c r="L15" s="663"/>
    </row>
    <row r="16" spans="1:12" ht="13.5" thickBot="1" x14ac:dyDescent="0.3">
      <c r="A16" s="668" t="s">
        <v>711</v>
      </c>
      <c r="B16" s="666">
        <v>2024</v>
      </c>
      <c r="I16" s="667"/>
      <c r="J16" s="667"/>
      <c r="K16" s="667"/>
      <c r="L16" s="667" t="s">
        <v>12</v>
      </c>
    </row>
    <row r="17" spans="1:12" ht="15" customHeight="1" x14ac:dyDescent="0.25">
      <c r="A17" s="1035" t="s">
        <v>708</v>
      </c>
      <c r="B17" s="1037" t="s">
        <v>714</v>
      </c>
      <c r="C17" s="1038"/>
      <c r="D17" s="1038"/>
      <c r="E17" s="1038"/>
      <c r="F17" s="1038"/>
      <c r="G17" s="1038"/>
      <c r="H17" s="1038"/>
      <c r="I17" s="1038"/>
      <c r="J17" s="1038"/>
      <c r="K17" s="1038"/>
      <c r="L17" s="1039"/>
    </row>
    <row r="18" spans="1:12" x14ac:dyDescent="0.25">
      <c r="A18" s="1036"/>
      <c r="B18" s="1040" t="s">
        <v>710</v>
      </c>
      <c r="C18" s="1041"/>
      <c r="D18" s="1041"/>
      <c r="E18" s="1041"/>
      <c r="F18" s="1041"/>
      <c r="G18" s="1041"/>
      <c r="H18" s="1041"/>
      <c r="I18" s="1041"/>
      <c r="J18" s="1041"/>
      <c r="K18" s="1041"/>
      <c r="L18" s="1042"/>
    </row>
    <row r="19" spans="1:12" x14ac:dyDescent="0.25">
      <c r="A19" s="1036"/>
      <c r="B19" s="66">
        <v>0</v>
      </c>
      <c r="C19" s="66">
        <v>1</v>
      </c>
      <c r="D19" s="66">
        <v>2</v>
      </c>
      <c r="E19" s="66">
        <v>3</v>
      </c>
      <c r="F19" s="66">
        <v>4</v>
      </c>
      <c r="G19" s="66">
        <v>5</v>
      </c>
      <c r="H19" s="66">
        <v>6</v>
      </c>
      <c r="I19" s="66">
        <v>7</v>
      </c>
      <c r="J19" s="66">
        <v>8</v>
      </c>
      <c r="K19" s="66">
        <v>9</v>
      </c>
      <c r="L19" s="67">
        <v>10</v>
      </c>
    </row>
    <row r="20" spans="1:12" x14ac:dyDescent="0.25">
      <c r="A20" s="68" t="str">
        <f>(A21-1) &amp;" и раније"</f>
        <v>2014 и раније</v>
      </c>
      <c r="B20" s="66"/>
      <c r="C20" s="66"/>
      <c r="D20" s="66"/>
      <c r="E20" s="66"/>
      <c r="F20" s="66"/>
      <c r="G20" s="66"/>
      <c r="H20" s="66"/>
      <c r="I20" s="66"/>
      <c r="J20" s="66"/>
      <c r="K20" s="66"/>
      <c r="L20" s="69"/>
    </row>
    <row r="21" spans="1:12" x14ac:dyDescent="0.25">
      <c r="A21" s="68">
        <f t="shared" ref="A21:A27" si="0">A22-1</f>
        <v>2015</v>
      </c>
      <c r="B21" s="66"/>
      <c r="C21" s="66"/>
      <c r="D21" s="66"/>
      <c r="E21" s="66"/>
      <c r="F21" s="66"/>
      <c r="G21" s="66"/>
      <c r="H21" s="66"/>
      <c r="I21" s="66"/>
      <c r="J21" s="66"/>
      <c r="K21" s="70"/>
      <c r="L21" s="71"/>
    </row>
    <row r="22" spans="1:12" x14ac:dyDescent="0.25">
      <c r="A22" s="68">
        <f t="shared" si="0"/>
        <v>2016</v>
      </c>
      <c r="B22" s="66"/>
      <c r="C22" s="66"/>
      <c r="D22" s="66"/>
      <c r="E22" s="66"/>
      <c r="F22" s="66"/>
      <c r="G22" s="66"/>
      <c r="H22" s="66"/>
      <c r="I22" s="66"/>
      <c r="J22" s="70"/>
      <c r="K22" s="72"/>
      <c r="L22" s="71"/>
    </row>
    <row r="23" spans="1:12" x14ac:dyDescent="0.25">
      <c r="A23" s="68">
        <f t="shared" si="0"/>
        <v>2017</v>
      </c>
      <c r="B23" s="73"/>
      <c r="C23" s="73"/>
      <c r="D23" s="73"/>
      <c r="E23" s="73"/>
      <c r="F23" s="73"/>
      <c r="G23" s="73"/>
      <c r="H23" s="73"/>
      <c r="I23" s="74"/>
      <c r="J23" s="75"/>
      <c r="K23" s="75"/>
      <c r="L23" s="76"/>
    </row>
    <row r="24" spans="1:12" x14ac:dyDescent="0.25">
      <c r="A24" s="68">
        <f t="shared" si="0"/>
        <v>2018</v>
      </c>
      <c r="B24" s="73"/>
      <c r="C24" s="73"/>
      <c r="D24" s="73"/>
      <c r="E24" s="73"/>
      <c r="F24" s="73"/>
      <c r="G24" s="73"/>
      <c r="H24" s="74"/>
      <c r="I24" s="77"/>
      <c r="J24" s="77"/>
      <c r="K24" s="77"/>
      <c r="L24" s="78"/>
    </row>
    <row r="25" spans="1:12" x14ac:dyDescent="0.25">
      <c r="A25" s="68">
        <f t="shared" si="0"/>
        <v>2019</v>
      </c>
      <c r="B25" s="73"/>
      <c r="C25" s="73"/>
      <c r="D25" s="73"/>
      <c r="E25" s="73"/>
      <c r="F25" s="73"/>
      <c r="G25" s="74"/>
      <c r="H25" s="77"/>
      <c r="I25" s="77"/>
      <c r="J25" s="77"/>
      <c r="K25" s="77"/>
      <c r="L25" s="78"/>
    </row>
    <row r="26" spans="1:12" x14ac:dyDescent="0.25">
      <c r="A26" s="68">
        <f t="shared" si="0"/>
        <v>2020</v>
      </c>
      <c r="B26" s="73"/>
      <c r="C26" s="73"/>
      <c r="D26" s="73"/>
      <c r="E26" s="73"/>
      <c r="F26" s="74"/>
      <c r="G26" s="77"/>
      <c r="H26" s="77"/>
      <c r="I26" s="77"/>
      <c r="J26" s="77"/>
      <c r="K26" s="77"/>
      <c r="L26" s="78"/>
    </row>
    <row r="27" spans="1:12" x14ac:dyDescent="0.25">
      <c r="A27" s="68">
        <f t="shared" si="0"/>
        <v>2021</v>
      </c>
      <c r="B27" s="73"/>
      <c r="C27" s="73"/>
      <c r="D27" s="73"/>
      <c r="E27" s="74"/>
      <c r="F27" s="77"/>
      <c r="G27" s="77"/>
      <c r="H27" s="77"/>
      <c r="I27" s="77"/>
      <c r="J27" s="77"/>
      <c r="K27" s="77"/>
      <c r="L27" s="78"/>
    </row>
    <row r="28" spans="1:12" x14ac:dyDescent="0.25">
      <c r="A28" s="68">
        <f>A29-1</f>
        <v>2022</v>
      </c>
      <c r="B28" s="73"/>
      <c r="C28" s="73"/>
      <c r="D28" s="74"/>
      <c r="E28" s="77"/>
      <c r="F28" s="77"/>
      <c r="G28" s="77"/>
      <c r="H28" s="77"/>
      <c r="I28" s="77"/>
      <c r="J28" s="77"/>
      <c r="K28" s="77"/>
      <c r="L28" s="78"/>
    </row>
    <row r="29" spans="1:12" x14ac:dyDescent="0.25">
      <c r="A29" s="68">
        <f>A30-1</f>
        <v>2023</v>
      </c>
      <c r="B29" s="73"/>
      <c r="C29" s="74"/>
      <c r="D29" s="77"/>
      <c r="E29" s="77"/>
      <c r="F29" s="77"/>
      <c r="G29" s="77"/>
      <c r="H29" s="77"/>
      <c r="I29" s="77"/>
      <c r="J29" s="77"/>
      <c r="K29" s="77"/>
      <c r="L29" s="78"/>
    </row>
    <row r="30" spans="1:12" ht="13.5" thickBot="1" x14ac:dyDescent="0.3">
      <c r="A30" s="79">
        <f>B16</f>
        <v>2024</v>
      </c>
      <c r="B30" s="80"/>
      <c r="C30" s="81"/>
      <c r="D30" s="81"/>
      <c r="E30" s="81"/>
      <c r="F30" s="81"/>
      <c r="G30" s="81"/>
      <c r="H30" s="81"/>
      <c r="I30" s="81"/>
      <c r="J30" s="81"/>
      <c r="K30" s="81"/>
      <c r="L30" s="82"/>
    </row>
    <row r="31" spans="1:12" x14ac:dyDescent="0.25">
      <c r="A31" s="86"/>
      <c r="B31" s="87"/>
      <c r="C31" s="87"/>
      <c r="D31" s="87"/>
      <c r="E31" s="87"/>
      <c r="F31" s="87"/>
      <c r="G31" s="87"/>
      <c r="H31" s="87"/>
      <c r="I31" s="87"/>
      <c r="J31" s="87"/>
      <c r="K31" s="87"/>
      <c r="L31" s="87"/>
    </row>
    <row r="32" spans="1:12" x14ac:dyDescent="0.25"/>
    <row r="33" spans="1:1" x14ac:dyDescent="0.25"/>
    <row r="34" spans="1:1" x14ac:dyDescent="0.25"/>
    <row r="35" spans="1:1" x14ac:dyDescent="0.25"/>
    <row r="36" spans="1:1" x14ac:dyDescent="0.25"/>
    <row r="37" spans="1:1" x14ac:dyDescent="0.25"/>
    <row r="38" spans="1:1" x14ac:dyDescent="0.25">
      <c r="A38" s="209"/>
    </row>
    <row r="39" spans="1:1" x14ac:dyDescent="0.25">
      <c r="A39" s="209"/>
    </row>
    <row r="40" spans="1:1" x14ac:dyDescent="0.25">
      <c r="A40" s="209"/>
    </row>
    <row r="41" spans="1:1" x14ac:dyDescent="0.25">
      <c r="A41" s="209"/>
    </row>
    <row r="42" spans="1:1" x14ac:dyDescent="0.25">
      <c r="A42" s="209"/>
    </row>
    <row r="43" spans="1:1" x14ac:dyDescent="0.25">
      <c r="A43" s="209"/>
    </row>
    <row r="44" spans="1:1" x14ac:dyDescent="0.25">
      <c r="A44" s="209"/>
    </row>
    <row r="45" spans="1:1" x14ac:dyDescent="0.25">
      <c r="A45" s="209"/>
    </row>
    <row r="46" spans="1:1" x14ac:dyDescent="0.25">
      <c r="A46" s="209"/>
    </row>
    <row r="47" spans="1:1" x14ac:dyDescent="0.25">
      <c r="A47" s="209"/>
    </row>
    <row r="48" spans="1:1" x14ac:dyDescent="0.25">
      <c r="A48" s="209"/>
    </row>
    <row r="49" s="209" customFormat="1" x14ac:dyDescent="0.25"/>
    <row r="50" s="209" customFormat="1" x14ac:dyDescent="0.25"/>
    <row r="51" s="209" customFormat="1" x14ac:dyDescent="0.25"/>
    <row r="52" s="209" customFormat="1" x14ac:dyDescent="0.25"/>
    <row r="53" s="209" customFormat="1" x14ac:dyDescent="0.25"/>
    <row r="54" s="209" customFormat="1" x14ac:dyDescent="0.25"/>
    <row r="55" s="209" customFormat="1" x14ac:dyDescent="0.25"/>
    <row r="56" s="209" customFormat="1" x14ac:dyDescent="0.25"/>
    <row r="57" s="209" customFormat="1" x14ac:dyDescent="0.25"/>
    <row r="58" s="209" customFormat="1" x14ac:dyDescent="0.25"/>
    <row r="59" s="209" customFormat="1" x14ac:dyDescent="0.25"/>
    <row r="60" s="209" customFormat="1" x14ac:dyDescent="0.25"/>
    <row r="61" s="209" customFormat="1" x14ac:dyDescent="0.25"/>
    <row r="62" s="209" customFormat="1" x14ac:dyDescent="0.25"/>
    <row r="63" s="209" customFormat="1" x14ac:dyDescent="0.25"/>
    <row r="64" s="209" customFormat="1" x14ac:dyDescent="0.25"/>
    <row r="65" spans="5:5" s="209" customFormat="1" x14ac:dyDescent="0.25"/>
    <row r="66" spans="5:5" s="209" customFormat="1" x14ac:dyDescent="0.25"/>
    <row r="67" spans="5:5" s="209" customFormat="1" x14ac:dyDescent="0.25"/>
    <row r="68" spans="5:5" s="209" customFormat="1" x14ac:dyDescent="0.25"/>
    <row r="69" spans="5:5" s="209" customFormat="1" x14ac:dyDescent="0.25"/>
    <row r="70" spans="5:5" s="209" customFormat="1" x14ac:dyDescent="0.25"/>
    <row r="71" spans="5:5" s="209" customFormat="1" x14ac:dyDescent="0.25"/>
    <row r="72" spans="5:5" s="209" customFormat="1" x14ac:dyDescent="0.25"/>
    <row r="73" spans="5:5" s="209" customFormat="1" x14ac:dyDescent="0.25"/>
    <row r="74" spans="5:5" s="209" customFormat="1" x14ac:dyDescent="0.25">
      <c r="E74" s="669"/>
    </row>
    <row r="75" spans="5:5" s="209" customFormat="1" x14ac:dyDescent="0.25">
      <c r="E75" s="669"/>
    </row>
    <row r="76" spans="5:5" s="209" customFormat="1" x14ac:dyDescent="0.25">
      <c r="E76" s="669"/>
    </row>
    <row r="77" spans="5:5" s="209" customFormat="1" x14ac:dyDescent="0.25">
      <c r="E77" s="669"/>
    </row>
    <row r="78" spans="5:5" s="209" customFormat="1" x14ac:dyDescent="0.25">
      <c r="E78" s="669"/>
    </row>
    <row r="79" spans="5:5" s="209" customFormat="1" x14ac:dyDescent="0.25">
      <c r="E79" s="669"/>
    </row>
    <row r="80" spans="5:5" s="209" customFormat="1" x14ac:dyDescent="0.25">
      <c r="E80" s="669"/>
    </row>
    <row r="81" spans="5:5" s="209" customFormat="1" x14ac:dyDescent="0.25">
      <c r="E81" s="669"/>
    </row>
    <row r="82" spans="5:5" s="209" customFormat="1" x14ac:dyDescent="0.25">
      <c r="E82" s="669"/>
    </row>
    <row r="83" spans="5:5" s="209" customFormat="1" x14ac:dyDescent="0.25">
      <c r="E83" s="669"/>
    </row>
    <row r="84" spans="5:5" s="209" customFormat="1" x14ac:dyDescent="0.25">
      <c r="E84" s="669"/>
    </row>
    <row r="85" spans="5:5" s="209" customFormat="1" x14ac:dyDescent="0.25">
      <c r="E85" s="669"/>
    </row>
    <row r="86" spans="5:5" s="209" customFormat="1" x14ac:dyDescent="0.25">
      <c r="E86" s="669"/>
    </row>
    <row r="87" spans="5:5" s="209" customFormat="1" x14ac:dyDescent="0.25">
      <c r="E87" s="669"/>
    </row>
    <row r="88" spans="5:5" s="209" customFormat="1" x14ac:dyDescent="0.25">
      <c r="E88" s="669"/>
    </row>
    <row r="89" spans="5:5" s="209" customFormat="1" x14ac:dyDescent="0.25"/>
    <row r="90" spans="5:5" s="209" customFormat="1" x14ac:dyDescent="0.25"/>
    <row r="91" spans="5:5" s="209" customFormat="1" x14ac:dyDescent="0.25"/>
    <row r="92" spans="5:5" s="209" customFormat="1" x14ac:dyDescent="0.25"/>
    <row r="93" spans="5:5" s="209" customFormat="1" x14ac:dyDescent="0.25"/>
    <row r="94" spans="5:5" s="209" customFormat="1" x14ac:dyDescent="0.25"/>
    <row r="95" spans="5:5" s="209" customFormat="1" x14ac:dyDescent="0.25"/>
    <row r="96" spans="5:5" s="209" customFormat="1" x14ac:dyDescent="0.25"/>
    <row r="97" s="209" customFormat="1" x14ac:dyDescent="0.25"/>
    <row r="98" s="209" customFormat="1" x14ac:dyDescent="0.25"/>
    <row r="99" s="209" customFormat="1" x14ac:dyDescent="0.25"/>
    <row r="100" s="209" customFormat="1" x14ac:dyDescent="0.25"/>
    <row r="101" s="209" customFormat="1" x14ac:dyDescent="0.25"/>
    <row r="102" s="209" customFormat="1" x14ac:dyDescent="0.25"/>
    <row r="103" s="209" customFormat="1" x14ac:dyDescent="0.25"/>
    <row r="104" s="209" customFormat="1" x14ac:dyDescent="0.25"/>
    <row r="105" s="209" customFormat="1" x14ac:dyDescent="0.25"/>
    <row r="106" s="209" customFormat="1" x14ac:dyDescent="0.25"/>
    <row r="107" s="209" customFormat="1" x14ac:dyDescent="0.25"/>
    <row r="108" s="209" customFormat="1" x14ac:dyDescent="0.25"/>
    <row r="109" s="209" customFormat="1" x14ac:dyDescent="0.25"/>
    <row r="110" s="209" customFormat="1" x14ac:dyDescent="0.25"/>
    <row r="111" s="209" customFormat="1" x14ac:dyDescent="0.25"/>
    <row r="112" s="209" customFormat="1" x14ac:dyDescent="0.25"/>
    <row r="113" s="209" customFormat="1" x14ac:dyDescent="0.25"/>
    <row r="114" s="209" customFormat="1" x14ac:dyDescent="0.25"/>
    <row r="115" s="209" customFormat="1" x14ac:dyDescent="0.25"/>
    <row r="116" s="209" customFormat="1" x14ac:dyDescent="0.25"/>
    <row r="117" s="209" customFormat="1" x14ac:dyDescent="0.25"/>
    <row r="118" s="209" customFormat="1" x14ac:dyDescent="0.25"/>
    <row r="119" s="209" customFormat="1" x14ac:dyDescent="0.25"/>
    <row r="120" s="209" customFormat="1" x14ac:dyDescent="0.25"/>
    <row r="121" s="209" customFormat="1" x14ac:dyDescent="0.25"/>
    <row r="122" s="209" customFormat="1" x14ac:dyDescent="0.25"/>
    <row r="123" s="209" customFormat="1" x14ac:dyDescent="0.25"/>
    <row r="124" s="209" customFormat="1" x14ac:dyDescent="0.25"/>
    <row r="125" s="209" customFormat="1" x14ac:dyDescent="0.25"/>
    <row r="126" s="209" customFormat="1" x14ac:dyDescent="0.25"/>
    <row r="127" s="209" customFormat="1" x14ac:dyDescent="0.25"/>
    <row r="128" s="209" customFormat="1" x14ac:dyDescent="0.25"/>
    <row r="129" s="209" customFormat="1" x14ac:dyDescent="0.25"/>
    <row r="130" s="209" customFormat="1" x14ac:dyDescent="0.25"/>
    <row r="131" s="209" customFormat="1" x14ac:dyDescent="0.25"/>
    <row r="132" s="209" customFormat="1" x14ac:dyDescent="0.25"/>
    <row r="133" s="209" customFormat="1" x14ac:dyDescent="0.25"/>
    <row r="134" s="209" customFormat="1" x14ac:dyDescent="0.25"/>
    <row r="135" s="209" customFormat="1" x14ac:dyDescent="0.25"/>
    <row r="136" s="209" customFormat="1" x14ac:dyDescent="0.25"/>
    <row r="137" s="209" customFormat="1" x14ac:dyDescent="0.25"/>
    <row r="138" s="209" customFormat="1" x14ac:dyDescent="0.25"/>
    <row r="139" s="209" customFormat="1" x14ac:dyDescent="0.25"/>
    <row r="140" s="209" customFormat="1" x14ac:dyDescent="0.25"/>
    <row r="141" s="209" customFormat="1" x14ac:dyDescent="0.25"/>
    <row r="142" s="209" customFormat="1" x14ac:dyDescent="0.25"/>
    <row r="143" s="209" customFormat="1" x14ac:dyDescent="0.25"/>
    <row r="144" s="209" customFormat="1" x14ac:dyDescent="0.25"/>
    <row r="145" s="209" customFormat="1" x14ac:dyDescent="0.25"/>
    <row r="146" s="209" customFormat="1" x14ac:dyDescent="0.25"/>
    <row r="147" s="209" customFormat="1" x14ac:dyDescent="0.25"/>
    <row r="148" s="209" customFormat="1" x14ac:dyDescent="0.25"/>
    <row r="149" s="209" customFormat="1" x14ac:dyDescent="0.25"/>
    <row r="150" s="209" customFormat="1" x14ac:dyDescent="0.25"/>
    <row r="151" s="209" customFormat="1" x14ac:dyDescent="0.25"/>
    <row r="152" s="209" customFormat="1" x14ac:dyDescent="0.25"/>
    <row r="153" s="209" customFormat="1" x14ac:dyDescent="0.25"/>
    <row r="154" s="209" customFormat="1" x14ac:dyDescent="0.25"/>
    <row r="155" s="209" customFormat="1" x14ac:dyDescent="0.25"/>
    <row r="156" s="209" customFormat="1" x14ac:dyDescent="0.25"/>
    <row r="157" s="209" customFormat="1" x14ac:dyDescent="0.25"/>
    <row r="158" s="209" customFormat="1" x14ac:dyDescent="0.25"/>
    <row r="159" s="209" customFormat="1" x14ac:dyDescent="0.25"/>
    <row r="160" s="209" customFormat="1" x14ac:dyDescent="0.25"/>
    <row r="161" spans="1:1" x14ac:dyDescent="0.25">
      <c r="A161" s="209"/>
    </row>
    <row r="162" spans="1:1" x14ac:dyDescent="0.25">
      <c r="A162" s="209"/>
    </row>
    <row r="163" spans="1:1" x14ac:dyDescent="0.25">
      <c r="A163" s="209"/>
    </row>
    <row r="164" spans="1:1" x14ac:dyDescent="0.25">
      <c r="A164" s="209"/>
    </row>
    <row r="165" spans="1:1" x14ac:dyDescent="0.25">
      <c r="A165" s="209"/>
    </row>
    <row r="166" spans="1:1" x14ac:dyDescent="0.25">
      <c r="A166" s="209"/>
    </row>
    <row r="167" spans="1:1" x14ac:dyDescent="0.25">
      <c r="A167" s="209"/>
    </row>
    <row r="168" spans="1:1" x14ac:dyDescent="0.25"/>
    <row r="169" spans="1:1" x14ac:dyDescent="0.25"/>
    <row r="170" spans="1:1" x14ac:dyDescent="0.25"/>
    <row r="171" spans="1:1" x14ac:dyDescent="0.25"/>
    <row r="172" spans="1:1" x14ac:dyDescent="0.25"/>
    <row r="173" spans="1:1" x14ac:dyDescent="0.25"/>
    <row r="174" spans="1:1" x14ac:dyDescent="0.25"/>
    <row r="175" spans="1:1" x14ac:dyDescent="0.25"/>
    <row r="176" spans="1:1" x14ac:dyDescent="0.25"/>
    <row r="177" x14ac:dyDescent="0.25"/>
    <row r="178" x14ac:dyDescent="0.25"/>
    <row r="179" x14ac:dyDescent="0.25"/>
    <row r="180" x14ac:dyDescent="0.25"/>
    <row r="181" x14ac:dyDescent="0.25"/>
    <row r="182" x14ac:dyDescent="0.25"/>
  </sheetData>
  <mergeCells count="24">
    <mergeCell ref="A8:B8"/>
    <mergeCell ref="C8:G8"/>
    <mergeCell ref="A9:B9"/>
    <mergeCell ref="C9:G9"/>
    <mergeCell ref="C10:G10"/>
    <mergeCell ref="A11:B11"/>
    <mergeCell ref="C11:G11"/>
    <mergeCell ref="A14:I14"/>
    <mergeCell ref="A17:A19"/>
    <mergeCell ref="B17:L17"/>
    <mergeCell ref="B18:L18"/>
    <mergeCell ref="A13:L13"/>
    <mergeCell ref="A5:B5"/>
    <mergeCell ref="C5:G5"/>
    <mergeCell ref="A6:B6"/>
    <mergeCell ref="C6:G6"/>
    <mergeCell ref="A7:B7"/>
    <mergeCell ref="C7:G7"/>
    <mergeCell ref="A2:B2"/>
    <mergeCell ref="C2:G2"/>
    <mergeCell ref="A3:B3"/>
    <mergeCell ref="C3:G3"/>
    <mergeCell ref="A4:B4"/>
    <mergeCell ref="C4:G4"/>
  </mergeCells>
  <dataValidations count="3">
    <dataValidation type="decimal" operator="greaterThan" allowBlank="1" showInputMessage="1" showErrorMessage="1" sqref="B28:D28 B29:C29 B23:L23 B24:H24 B25:G25 B26:F26 B27:E27 B30" xr:uid="{00000000-0002-0000-1900-000000000000}">
      <formula1>-1000000000003</formula1>
    </dataValidation>
    <dataValidation type="whole" operator="greaterThanOrEqual" allowBlank="1" showInputMessage="1" showErrorMessage="1" sqref="C5:G5" xr:uid="{00000000-0002-0000-1900-000001000000}">
      <formula1>0</formula1>
    </dataValidation>
    <dataValidation type="date" operator="greaterThan" allowBlank="1" showInputMessage="1" showErrorMessage="1" sqref="C4:G4 C9:G9" xr:uid="{00000000-0002-0000-1900-000002000000}">
      <formula1>32874</formula1>
    </dataValidation>
  </dataValidations>
  <pageMargins left="0.70866141732283472" right="0.70866141732283472"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fitToPage="1"/>
  </sheetPr>
  <dimension ref="A1:Z49"/>
  <sheetViews>
    <sheetView showGridLines="0" showZeros="0" zoomScaleNormal="100" workbookViewId="0">
      <selection activeCell="B16" sqref="B16:B19"/>
    </sheetView>
  </sheetViews>
  <sheetFormatPr defaultRowHeight="15" x14ac:dyDescent="0.25"/>
  <cols>
    <col min="1" max="1" width="9.7109375" style="5" customWidth="1"/>
    <col min="2" max="2" width="47.7109375" style="5" customWidth="1"/>
    <col min="3" max="3" width="6.85546875" style="5" customWidth="1"/>
    <col min="4" max="4" width="8" style="5" customWidth="1"/>
    <col min="5" max="5" width="10" style="5" customWidth="1"/>
    <col min="6" max="6" width="10.42578125" style="5" customWidth="1"/>
    <col min="7" max="7" width="6.5703125" style="5" customWidth="1"/>
    <col min="8" max="8" width="11.140625" style="5" customWidth="1"/>
    <col min="9" max="9" width="6.28515625" style="5" customWidth="1"/>
    <col min="10" max="10" width="7.7109375" style="5" customWidth="1"/>
    <col min="11" max="11" width="6.42578125" style="5" customWidth="1"/>
    <col min="12" max="12" width="8.7109375" style="5" customWidth="1"/>
    <col min="13" max="13" width="8.42578125" style="5" customWidth="1"/>
    <col min="14" max="14" width="9.140625" style="5" customWidth="1"/>
    <col min="15" max="15" width="8.28515625" style="5" customWidth="1"/>
    <col min="16" max="16" width="12.7109375" style="5" customWidth="1"/>
    <col min="17" max="17" width="11.140625" style="5" customWidth="1"/>
    <col min="18" max="18" width="11.5703125" style="5" customWidth="1"/>
    <col min="19" max="19" width="6.7109375" style="5" customWidth="1"/>
    <col min="20" max="20" width="10.85546875" style="5" customWidth="1"/>
    <col min="21" max="21" width="6.7109375" style="5" customWidth="1"/>
    <col min="22" max="22" width="9.28515625" style="5" customWidth="1"/>
    <col min="23" max="23" width="11.5703125" style="5" customWidth="1"/>
    <col min="24" max="24" width="11.140625" style="5" customWidth="1"/>
    <col min="25" max="25" width="9" style="5" customWidth="1"/>
    <col min="26" max="26" width="7" style="5" customWidth="1"/>
    <col min="27" max="16384" width="9.140625" style="5"/>
  </cols>
  <sheetData>
    <row r="1" spans="1:26" x14ac:dyDescent="0.25">
      <c r="A1" s="6"/>
      <c r="B1" s="7"/>
      <c r="C1" s="8"/>
      <c r="D1" s="9"/>
      <c r="E1" s="9"/>
      <c r="F1" s="9"/>
      <c r="G1" s="9"/>
      <c r="H1" s="10"/>
      <c r="I1" s="10"/>
      <c r="J1" s="10"/>
      <c r="K1" s="10"/>
      <c r="L1" s="10"/>
      <c r="M1" s="10"/>
      <c r="N1" s="10"/>
      <c r="O1" s="10"/>
      <c r="P1" s="10"/>
      <c r="Q1" s="10"/>
      <c r="R1" s="10"/>
      <c r="S1" s="10"/>
      <c r="T1" s="10"/>
      <c r="U1" s="10"/>
      <c r="V1" s="10"/>
      <c r="W1" s="10"/>
      <c r="X1" s="1" t="s">
        <v>0</v>
      </c>
      <c r="Y1" s="2" t="s">
        <v>715</v>
      </c>
    </row>
    <row r="2" spans="1:26" x14ac:dyDescent="0.25">
      <c r="A2" s="295" t="s">
        <v>1</v>
      </c>
      <c r="B2" s="295"/>
      <c r="C2" s="790" t="s">
        <v>2</v>
      </c>
      <c r="D2" s="790"/>
      <c r="E2" s="790"/>
      <c r="F2" s="790"/>
      <c r="G2" s="790"/>
      <c r="H2" s="790"/>
      <c r="I2" s="790"/>
      <c r="J2" s="790"/>
      <c r="K2" s="790"/>
      <c r="L2" s="790"/>
      <c r="M2" s="790"/>
      <c r="N2" s="13"/>
      <c r="O2" s="13"/>
      <c r="P2" s="13"/>
      <c r="Q2" s="13"/>
      <c r="R2" s="13"/>
      <c r="S2" s="13"/>
      <c r="T2" s="13"/>
      <c r="U2" s="13"/>
      <c r="V2" s="13"/>
      <c r="W2" s="13"/>
      <c r="X2" s="13"/>
      <c r="Y2" s="13"/>
    </row>
    <row r="3" spans="1:26" x14ac:dyDescent="0.25">
      <c r="A3" s="295" t="s">
        <v>3</v>
      </c>
      <c r="B3" s="295"/>
      <c r="C3" s="791" t="s">
        <v>2</v>
      </c>
      <c r="D3" s="791"/>
      <c r="E3" s="791"/>
      <c r="F3" s="791"/>
      <c r="G3" s="791"/>
      <c r="H3" s="791"/>
      <c r="I3" s="791"/>
      <c r="J3" s="791"/>
      <c r="K3" s="791"/>
      <c r="L3" s="791"/>
      <c r="M3" s="791"/>
      <c r="N3" s="13"/>
      <c r="O3" s="13"/>
      <c r="P3" s="13"/>
      <c r="Q3" s="13"/>
      <c r="R3" s="13"/>
      <c r="S3" s="13"/>
      <c r="T3" s="13"/>
      <c r="U3" s="13"/>
      <c r="V3" s="13"/>
      <c r="W3" s="13"/>
      <c r="X3" s="13"/>
      <c r="Y3" s="13"/>
    </row>
    <row r="4" spans="1:26" x14ac:dyDescent="0.25">
      <c r="A4" s="11" t="s">
        <v>4</v>
      </c>
      <c r="B4" s="11"/>
      <c r="C4" s="792"/>
      <c r="D4" s="792"/>
      <c r="E4" s="792"/>
      <c r="F4" s="792"/>
      <c r="G4" s="792"/>
      <c r="H4" s="792"/>
      <c r="I4" s="792"/>
      <c r="J4" s="792"/>
      <c r="K4" s="792"/>
      <c r="L4" s="792"/>
      <c r="M4" s="792"/>
      <c r="N4" s="13"/>
      <c r="O4" s="13"/>
      <c r="P4" s="13"/>
      <c r="Q4" s="13"/>
      <c r="R4" s="13"/>
      <c r="S4" s="13"/>
      <c r="T4" s="13"/>
      <c r="U4" s="13"/>
      <c r="V4" s="13"/>
      <c r="W4" s="13"/>
      <c r="X4" s="13"/>
      <c r="Y4" s="13"/>
    </row>
    <row r="5" spans="1:26" x14ac:dyDescent="0.25">
      <c r="A5" s="11" t="s">
        <v>5</v>
      </c>
      <c r="B5" s="11"/>
      <c r="C5" s="792"/>
      <c r="D5" s="792"/>
      <c r="E5" s="792"/>
      <c r="F5" s="792"/>
      <c r="G5" s="792"/>
      <c r="H5" s="792"/>
      <c r="I5" s="792"/>
      <c r="J5" s="792"/>
      <c r="K5" s="792"/>
      <c r="L5" s="792"/>
      <c r="M5" s="792"/>
      <c r="N5" s="13"/>
      <c r="O5" s="13"/>
      <c r="P5" s="13"/>
      <c r="Q5" s="13"/>
      <c r="R5" s="13"/>
      <c r="S5" s="13"/>
      <c r="T5" s="13"/>
      <c r="U5" s="13"/>
      <c r="V5" s="13"/>
      <c r="W5" s="13"/>
      <c r="X5" s="13"/>
      <c r="Y5" s="13"/>
    </row>
    <row r="6" spans="1:26" x14ac:dyDescent="0.25">
      <c r="A6" s="295" t="s">
        <v>6</v>
      </c>
      <c r="B6" s="295"/>
      <c r="C6" s="793"/>
      <c r="D6" s="793"/>
      <c r="E6" s="793"/>
      <c r="F6" s="793"/>
      <c r="G6" s="793"/>
      <c r="H6" s="793"/>
      <c r="I6" s="793"/>
      <c r="J6" s="793"/>
      <c r="K6" s="793"/>
      <c r="L6" s="793"/>
      <c r="M6" s="793"/>
      <c r="N6" s="13"/>
      <c r="O6" s="13"/>
      <c r="P6" s="13"/>
      <c r="Q6" s="13"/>
      <c r="R6" s="13"/>
      <c r="S6" s="13"/>
      <c r="T6" s="13"/>
      <c r="U6" s="13"/>
      <c r="V6" s="13"/>
      <c r="W6" s="13"/>
      <c r="X6" s="13"/>
      <c r="Y6" s="13"/>
    </row>
    <row r="7" spans="1:26" x14ac:dyDescent="0.25">
      <c r="A7" s="295" t="s">
        <v>7</v>
      </c>
      <c r="B7" s="295"/>
      <c r="C7" s="791" t="s">
        <v>2</v>
      </c>
      <c r="D7" s="791"/>
      <c r="E7" s="791"/>
      <c r="F7" s="791"/>
      <c r="G7" s="791"/>
      <c r="H7" s="791"/>
      <c r="I7" s="791"/>
      <c r="J7" s="791"/>
      <c r="K7" s="791"/>
      <c r="L7" s="791"/>
      <c r="M7" s="791"/>
      <c r="N7" s="13"/>
      <c r="O7" s="13"/>
      <c r="P7" s="13"/>
      <c r="Q7" s="13"/>
      <c r="R7" s="13"/>
      <c r="S7" s="13"/>
      <c r="T7" s="13"/>
      <c r="U7" s="13"/>
      <c r="V7" s="13"/>
      <c r="W7" s="13"/>
      <c r="X7" s="13"/>
      <c r="Y7" s="13"/>
    </row>
    <row r="8" spans="1:26" x14ac:dyDescent="0.25">
      <c r="A8" s="295" t="s">
        <v>8</v>
      </c>
      <c r="B8" s="295"/>
      <c r="C8" s="791" t="s">
        <v>2</v>
      </c>
      <c r="D8" s="791"/>
      <c r="E8" s="791"/>
      <c r="F8" s="791"/>
      <c r="G8" s="791"/>
      <c r="H8" s="791"/>
      <c r="I8" s="791"/>
      <c r="J8" s="791"/>
      <c r="K8" s="791"/>
      <c r="L8" s="791"/>
      <c r="M8" s="791"/>
      <c r="N8" s="13"/>
      <c r="O8" s="13"/>
      <c r="P8" s="13"/>
      <c r="Q8" s="13"/>
      <c r="R8" s="13"/>
      <c r="S8" s="13"/>
      <c r="T8" s="13"/>
      <c r="U8" s="13"/>
      <c r="V8" s="13"/>
      <c r="W8" s="13"/>
      <c r="X8" s="13"/>
      <c r="Y8" s="13"/>
    </row>
    <row r="9" spans="1:26" x14ac:dyDescent="0.25">
      <c r="A9" s="295" t="s">
        <v>239</v>
      </c>
      <c r="B9" s="295"/>
      <c r="C9" s="791" t="s">
        <v>2</v>
      </c>
      <c r="D9" s="791"/>
      <c r="E9" s="791"/>
      <c r="F9" s="791"/>
      <c r="G9" s="791"/>
      <c r="H9" s="791"/>
      <c r="I9" s="791"/>
      <c r="J9" s="791"/>
      <c r="K9" s="791"/>
      <c r="L9" s="791"/>
      <c r="M9" s="791"/>
      <c r="N9" s="13"/>
      <c r="O9" s="13"/>
      <c r="P9" s="13"/>
      <c r="Q9" s="13"/>
      <c r="R9" s="13"/>
      <c r="S9" s="13"/>
      <c r="T9" s="13"/>
      <c r="U9" s="13"/>
      <c r="V9" s="13"/>
      <c r="W9" s="13"/>
      <c r="X9" s="13"/>
      <c r="Y9" s="13"/>
    </row>
    <row r="10" spans="1:26" x14ac:dyDescent="0.25">
      <c r="A10" s="295" t="s">
        <v>9</v>
      </c>
      <c r="B10" s="295"/>
      <c r="C10" s="792"/>
      <c r="D10" s="792"/>
      <c r="E10" s="792"/>
      <c r="F10" s="792"/>
      <c r="G10" s="792"/>
      <c r="H10" s="792"/>
      <c r="I10" s="792"/>
      <c r="J10" s="792"/>
      <c r="K10" s="792"/>
      <c r="L10" s="792"/>
      <c r="M10" s="792"/>
      <c r="N10" s="13"/>
      <c r="O10" s="13"/>
      <c r="P10" s="13"/>
      <c r="Q10" s="13"/>
      <c r="R10" s="13"/>
      <c r="S10" s="13"/>
      <c r="T10" s="13"/>
      <c r="U10" s="13"/>
      <c r="V10" s="13"/>
      <c r="W10" s="13"/>
      <c r="X10" s="13"/>
      <c r="Y10" s="13"/>
    </row>
    <row r="11" spans="1:26" x14ac:dyDescent="0.25">
      <c r="A11" s="295" t="s">
        <v>10</v>
      </c>
      <c r="B11" s="295"/>
      <c r="C11" s="791" t="s">
        <v>2</v>
      </c>
      <c r="D11" s="792"/>
      <c r="E11" s="792"/>
      <c r="F11" s="792"/>
      <c r="G11" s="792"/>
      <c r="H11" s="792"/>
      <c r="I11" s="792"/>
      <c r="J11" s="792"/>
      <c r="K11" s="792"/>
      <c r="L11" s="792"/>
      <c r="M11" s="792"/>
      <c r="N11" s="13"/>
      <c r="O11" s="13"/>
      <c r="P11" s="13"/>
      <c r="Q11" s="13"/>
      <c r="R11" s="13"/>
      <c r="S11" s="13"/>
      <c r="T11" s="13"/>
      <c r="U11" s="13"/>
      <c r="V11" s="13"/>
      <c r="W11" s="13"/>
      <c r="X11" s="13"/>
      <c r="Y11" s="13"/>
    </row>
    <row r="12" spans="1:26" x14ac:dyDescent="0.25">
      <c r="A12" s="295" t="s">
        <v>11</v>
      </c>
      <c r="B12" s="295"/>
      <c r="C12" s="791" t="s">
        <v>2</v>
      </c>
      <c r="D12" s="791"/>
      <c r="E12" s="791"/>
      <c r="F12" s="791"/>
      <c r="G12" s="791"/>
      <c r="H12" s="791"/>
      <c r="I12" s="791"/>
      <c r="J12" s="791"/>
      <c r="K12" s="791"/>
      <c r="L12" s="791"/>
      <c r="M12" s="791"/>
      <c r="N12" s="13"/>
      <c r="O12" s="13"/>
      <c r="P12" s="13"/>
      <c r="Q12" s="13"/>
      <c r="R12" s="13"/>
      <c r="S12" s="13"/>
      <c r="T12" s="13"/>
      <c r="U12" s="13"/>
      <c r="V12" s="13"/>
      <c r="W12" s="13"/>
      <c r="X12" s="13"/>
      <c r="Y12" s="13"/>
    </row>
    <row r="13" spans="1:26" x14ac:dyDescent="0.25">
      <c r="A13" s="295"/>
      <c r="B13" s="295"/>
      <c r="C13" s="12"/>
      <c r="D13" s="12"/>
      <c r="E13" s="12"/>
      <c r="F13" s="12"/>
      <c r="G13" s="12"/>
      <c r="H13" s="13"/>
      <c r="I13" s="13"/>
      <c r="J13" s="13"/>
      <c r="K13" s="13"/>
      <c r="L13" s="13"/>
      <c r="M13" s="13"/>
      <c r="N13" s="13"/>
      <c r="O13" s="13"/>
      <c r="P13" s="13"/>
      <c r="Q13" s="13"/>
      <c r="R13" s="13"/>
      <c r="S13" s="13"/>
      <c r="T13" s="13"/>
      <c r="U13" s="13"/>
      <c r="V13" s="13"/>
      <c r="W13" s="13"/>
      <c r="X13" s="13"/>
      <c r="Y13" s="13"/>
    </row>
    <row r="14" spans="1:26" ht="18.75" x14ac:dyDescent="0.3">
      <c r="A14" s="788" t="s">
        <v>727</v>
      </c>
      <c r="B14" s="789"/>
      <c r="C14" s="789"/>
      <c r="D14" s="789"/>
      <c r="E14" s="789"/>
      <c r="F14" s="789"/>
      <c r="G14" s="789"/>
      <c r="H14" s="789"/>
      <c r="I14" s="789"/>
      <c r="J14" s="789"/>
      <c r="K14" s="789"/>
      <c r="L14" s="789"/>
      <c r="M14" s="789"/>
      <c r="N14" s="789"/>
      <c r="O14" s="789"/>
      <c r="P14" s="789"/>
      <c r="Q14" s="789"/>
      <c r="R14" s="789"/>
      <c r="S14" s="789"/>
      <c r="T14" s="789"/>
      <c r="U14" s="789"/>
      <c r="V14" s="789"/>
      <c r="W14" s="789"/>
      <c r="X14" s="789"/>
      <c r="Y14" s="789"/>
    </row>
    <row r="15" spans="1:26" ht="15.75" thickBot="1" x14ac:dyDescent="0.3">
      <c r="A15" s="6"/>
      <c r="B15" s="7"/>
      <c r="C15" s="8"/>
      <c r="D15" s="9"/>
      <c r="E15" s="9"/>
      <c r="F15" s="9"/>
      <c r="G15" s="9"/>
      <c r="H15" s="10"/>
      <c r="I15" s="10"/>
      <c r="J15" s="10"/>
      <c r="K15" s="10"/>
      <c r="L15" s="10"/>
      <c r="M15" s="10"/>
      <c r="N15" s="10"/>
      <c r="O15" s="10"/>
      <c r="P15" s="10"/>
      <c r="Q15" s="10"/>
      <c r="R15" s="10"/>
      <c r="S15" s="10"/>
      <c r="T15" s="10"/>
      <c r="U15" s="10"/>
      <c r="V15" s="10"/>
      <c r="W15" s="10"/>
      <c r="X15" s="10"/>
      <c r="Z15" s="14" t="s">
        <v>12</v>
      </c>
    </row>
    <row r="16" spans="1:26" ht="15" customHeight="1" x14ac:dyDescent="0.25">
      <c r="A16" s="758" t="s">
        <v>13</v>
      </c>
      <c r="B16" s="761" t="s">
        <v>14</v>
      </c>
      <c r="C16" s="764" t="s">
        <v>55</v>
      </c>
      <c r="D16" s="765"/>
      <c r="E16" s="739" t="s">
        <v>1255</v>
      </c>
      <c r="F16" s="739"/>
      <c r="G16" s="739"/>
      <c r="H16" s="764" t="s">
        <v>56</v>
      </c>
      <c r="I16" s="773" t="s">
        <v>57</v>
      </c>
      <c r="J16" s="774"/>
      <c r="K16" s="774"/>
      <c r="L16" s="774"/>
      <c r="M16" s="774"/>
      <c r="N16" s="774"/>
      <c r="O16" s="774"/>
      <c r="P16" s="775"/>
      <c r="Q16" s="743" t="s">
        <v>1107</v>
      </c>
      <c r="R16" s="739" t="s">
        <v>58</v>
      </c>
      <c r="S16" s="764" t="s">
        <v>1256</v>
      </c>
      <c r="T16" s="782"/>
      <c r="U16" s="764" t="s">
        <v>59</v>
      </c>
      <c r="V16" s="782"/>
      <c r="W16" s="764" t="s">
        <v>1122</v>
      </c>
      <c r="X16" s="782"/>
      <c r="Y16" s="764" t="s">
        <v>1257</v>
      </c>
      <c r="Z16" s="785"/>
    </row>
    <row r="17" spans="1:26" x14ac:dyDescent="0.25">
      <c r="A17" s="759"/>
      <c r="B17" s="762"/>
      <c r="C17" s="766"/>
      <c r="D17" s="767"/>
      <c r="E17" s="770"/>
      <c r="F17" s="770"/>
      <c r="G17" s="770"/>
      <c r="H17" s="771"/>
      <c r="I17" s="776"/>
      <c r="J17" s="777"/>
      <c r="K17" s="777"/>
      <c r="L17" s="777"/>
      <c r="M17" s="777"/>
      <c r="N17" s="777"/>
      <c r="O17" s="777"/>
      <c r="P17" s="778"/>
      <c r="Q17" s="780"/>
      <c r="R17" s="770"/>
      <c r="S17" s="766"/>
      <c r="T17" s="783"/>
      <c r="U17" s="766"/>
      <c r="V17" s="783"/>
      <c r="W17" s="766"/>
      <c r="X17" s="783"/>
      <c r="Y17" s="766"/>
      <c r="Z17" s="786"/>
    </row>
    <row r="18" spans="1:26" ht="33.75" x14ac:dyDescent="0.25">
      <c r="A18" s="759"/>
      <c r="B18" s="762"/>
      <c r="C18" s="768"/>
      <c r="D18" s="769"/>
      <c r="E18" s="293" t="s">
        <v>60</v>
      </c>
      <c r="F18" s="293" t="s">
        <v>61</v>
      </c>
      <c r="G18" s="293" t="s">
        <v>62</v>
      </c>
      <c r="H18" s="772"/>
      <c r="I18" s="770" t="s">
        <v>63</v>
      </c>
      <c r="J18" s="770"/>
      <c r="K18" s="770" t="s">
        <v>64</v>
      </c>
      <c r="L18" s="770"/>
      <c r="M18" s="762" t="s">
        <v>65</v>
      </c>
      <c r="N18" s="779"/>
      <c r="O18" s="293" t="s">
        <v>66</v>
      </c>
      <c r="P18" s="294" t="s">
        <v>188</v>
      </c>
      <c r="Q18" s="781"/>
      <c r="R18" s="770"/>
      <c r="S18" s="768"/>
      <c r="T18" s="784"/>
      <c r="U18" s="768"/>
      <c r="V18" s="784"/>
      <c r="W18" s="768"/>
      <c r="X18" s="784"/>
      <c r="Y18" s="768"/>
      <c r="Z18" s="787"/>
    </row>
    <row r="19" spans="1:26" ht="15.75" thickBot="1" x14ac:dyDescent="0.3">
      <c r="A19" s="760"/>
      <c r="B19" s="763"/>
      <c r="C19" s="15" t="s">
        <v>69</v>
      </c>
      <c r="D19" s="16" t="s">
        <v>68</v>
      </c>
      <c r="E19" s="15" t="s">
        <v>67</v>
      </c>
      <c r="F19" s="15" t="s">
        <v>67</v>
      </c>
      <c r="G19" s="15" t="s">
        <v>67</v>
      </c>
      <c r="H19" s="15" t="s">
        <v>67</v>
      </c>
      <c r="I19" s="15" t="s">
        <v>67</v>
      </c>
      <c r="J19" s="16" t="s">
        <v>68</v>
      </c>
      <c r="K19" s="15" t="s">
        <v>69</v>
      </c>
      <c r="L19" s="16" t="s">
        <v>68</v>
      </c>
      <c r="M19" s="15" t="s">
        <v>69</v>
      </c>
      <c r="N19" s="16" t="s">
        <v>68</v>
      </c>
      <c r="O19" s="16" t="s">
        <v>69</v>
      </c>
      <c r="P19" s="16" t="s">
        <v>69</v>
      </c>
      <c r="Q19" s="16" t="s">
        <v>68</v>
      </c>
      <c r="R19" s="16" t="s">
        <v>68</v>
      </c>
      <c r="S19" s="16" t="s">
        <v>69</v>
      </c>
      <c r="T19" s="16" t="s">
        <v>68</v>
      </c>
      <c r="U19" s="16" t="s">
        <v>69</v>
      </c>
      <c r="V19" s="16" t="s">
        <v>68</v>
      </c>
      <c r="W19" s="16" t="s">
        <v>69</v>
      </c>
      <c r="X19" s="16" t="s">
        <v>68</v>
      </c>
      <c r="Y19" s="161" t="s">
        <v>69</v>
      </c>
      <c r="Z19" s="331" t="s">
        <v>68</v>
      </c>
    </row>
    <row r="20" spans="1:26" ht="23.25" thickBot="1" x14ac:dyDescent="0.3">
      <c r="A20" s="17">
        <v>1</v>
      </c>
      <c r="B20" s="18">
        <v>2</v>
      </c>
      <c r="C20" s="19">
        <v>3</v>
      </c>
      <c r="D20" s="18">
        <v>4</v>
      </c>
      <c r="E20" s="19">
        <v>5</v>
      </c>
      <c r="F20" s="18">
        <v>6</v>
      </c>
      <c r="G20" s="19" t="s">
        <v>70</v>
      </c>
      <c r="H20" s="19" t="s">
        <v>71</v>
      </c>
      <c r="I20" s="19">
        <v>9</v>
      </c>
      <c r="J20" s="19">
        <v>10</v>
      </c>
      <c r="K20" s="19">
        <v>11</v>
      </c>
      <c r="L20" s="19">
        <v>12</v>
      </c>
      <c r="M20" s="19" t="s">
        <v>72</v>
      </c>
      <c r="N20" s="19" t="s">
        <v>73</v>
      </c>
      <c r="O20" s="19">
        <v>15</v>
      </c>
      <c r="P20" s="19" t="s">
        <v>74</v>
      </c>
      <c r="Q20" s="19">
        <v>17</v>
      </c>
      <c r="R20" s="19">
        <v>18</v>
      </c>
      <c r="S20" s="19">
        <v>19</v>
      </c>
      <c r="T20" s="19">
        <v>20</v>
      </c>
      <c r="U20" s="19">
        <v>21</v>
      </c>
      <c r="V20" s="19">
        <v>22</v>
      </c>
      <c r="W20" s="19" t="s">
        <v>75</v>
      </c>
      <c r="X20" s="19" t="s">
        <v>76</v>
      </c>
      <c r="Y20" s="19" t="s">
        <v>77</v>
      </c>
      <c r="Z20" s="332">
        <v>26</v>
      </c>
    </row>
    <row r="21" spans="1:26" x14ac:dyDescent="0.25">
      <c r="A21" s="21" t="s">
        <v>18</v>
      </c>
      <c r="B21" s="22" t="s">
        <v>19</v>
      </c>
      <c r="C21" s="350"/>
      <c r="D21" s="350"/>
      <c r="E21" s="350"/>
      <c r="F21" s="350"/>
      <c r="G21" s="351">
        <f t="shared" ref="G21:G38" si="0">E21+F21</f>
        <v>0</v>
      </c>
      <c r="H21" s="351">
        <f t="shared" ref="H21:H38" si="1">C21+G21</f>
        <v>0</v>
      </c>
      <c r="I21" s="350"/>
      <c r="J21" s="350"/>
      <c r="K21" s="350"/>
      <c r="L21" s="350"/>
      <c r="M21" s="351">
        <f t="shared" ref="M21:N36" si="2">I21+K21</f>
        <v>0</v>
      </c>
      <c r="N21" s="351">
        <f t="shared" si="2"/>
        <v>0</v>
      </c>
      <c r="O21" s="350"/>
      <c r="P21" s="351">
        <f t="shared" ref="P21:P38" si="3">M21+O21</f>
        <v>0</v>
      </c>
      <c r="Q21" s="350"/>
      <c r="R21" s="350"/>
      <c r="S21" s="350"/>
      <c r="T21" s="350"/>
      <c r="U21" s="350"/>
      <c r="V21" s="350"/>
      <c r="W21" s="351">
        <f t="shared" ref="W21:X38" si="4">M21+S21-U21</f>
        <v>0</v>
      </c>
      <c r="X21" s="351">
        <f t="shared" si="4"/>
        <v>0</v>
      </c>
      <c r="Y21" s="351">
        <f>H21-P21</f>
        <v>0</v>
      </c>
      <c r="Z21" s="352"/>
    </row>
    <row r="22" spans="1:26" x14ac:dyDescent="0.25">
      <c r="A22" s="23" t="s">
        <v>20</v>
      </c>
      <c r="B22" s="24" t="s">
        <v>21</v>
      </c>
      <c r="C22" s="25"/>
      <c r="D22" s="25"/>
      <c r="E22" s="25"/>
      <c r="F22" s="25"/>
      <c r="G22" s="26">
        <f t="shared" si="0"/>
        <v>0</v>
      </c>
      <c r="H22" s="26">
        <f t="shared" si="1"/>
        <v>0</v>
      </c>
      <c r="I22" s="25"/>
      <c r="J22" s="25"/>
      <c r="K22" s="25"/>
      <c r="L22" s="25"/>
      <c r="M22" s="26">
        <f t="shared" si="2"/>
        <v>0</v>
      </c>
      <c r="N22" s="26">
        <f t="shared" si="2"/>
        <v>0</v>
      </c>
      <c r="O22" s="25"/>
      <c r="P22" s="26">
        <f t="shared" si="3"/>
        <v>0</v>
      </c>
      <c r="Q22" s="25"/>
      <c r="R22" s="25"/>
      <c r="S22" s="25"/>
      <c r="T22" s="25"/>
      <c r="U22" s="25"/>
      <c r="V22" s="25"/>
      <c r="W22" s="26">
        <f t="shared" si="4"/>
        <v>0</v>
      </c>
      <c r="X22" s="26">
        <f t="shared" si="4"/>
        <v>0</v>
      </c>
      <c r="Y22" s="26">
        <f t="shared" ref="Y22:Y49" si="5">H22-P22</f>
        <v>0</v>
      </c>
      <c r="Z22" s="296"/>
    </row>
    <row r="23" spans="1:26" ht="22.5" x14ac:dyDescent="0.25">
      <c r="A23" s="23" t="s">
        <v>22</v>
      </c>
      <c r="B23" s="329" t="s">
        <v>1171</v>
      </c>
      <c r="C23" s="25"/>
      <c r="D23" s="25"/>
      <c r="E23" s="25"/>
      <c r="F23" s="25"/>
      <c r="G23" s="26">
        <f t="shared" si="0"/>
        <v>0</v>
      </c>
      <c r="H23" s="26">
        <f t="shared" si="1"/>
        <v>0</v>
      </c>
      <c r="I23" s="25"/>
      <c r="J23" s="25"/>
      <c r="K23" s="25"/>
      <c r="L23" s="25"/>
      <c r="M23" s="26">
        <f t="shared" si="2"/>
        <v>0</v>
      </c>
      <c r="N23" s="26">
        <f t="shared" si="2"/>
        <v>0</v>
      </c>
      <c r="O23" s="25"/>
      <c r="P23" s="26">
        <f t="shared" si="3"/>
        <v>0</v>
      </c>
      <c r="Q23" s="25"/>
      <c r="R23" s="25"/>
      <c r="S23" s="25"/>
      <c r="T23" s="25"/>
      <c r="U23" s="25"/>
      <c r="V23" s="25"/>
      <c r="W23" s="26">
        <f t="shared" si="4"/>
        <v>0</v>
      </c>
      <c r="X23" s="26">
        <f t="shared" si="4"/>
        <v>0</v>
      </c>
      <c r="Y23" s="26">
        <f t="shared" si="5"/>
        <v>0</v>
      </c>
      <c r="Z23" s="296"/>
    </row>
    <row r="24" spans="1:26" x14ac:dyDescent="0.25">
      <c r="A24" s="23" t="s">
        <v>23</v>
      </c>
      <c r="B24" s="24" t="s">
        <v>24</v>
      </c>
      <c r="C24" s="25"/>
      <c r="D24" s="25"/>
      <c r="E24" s="25"/>
      <c r="F24" s="25"/>
      <c r="G24" s="26">
        <f t="shared" si="0"/>
        <v>0</v>
      </c>
      <c r="H24" s="26">
        <f t="shared" si="1"/>
        <v>0</v>
      </c>
      <c r="I24" s="25"/>
      <c r="J24" s="25"/>
      <c r="K24" s="25"/>
      <c r="L24" s="25"/>
      <c r="M24" s="26">
        <f t="shared" si="2"/>
        <v>0</v>
      </c>
      <c r="N24" s="26">
        <f t="shared" si="2"/>
        <v>0</v>
      </c>
      <c r="O24" s="25"/>
      <c r="P24" s="26">
        <f t="shared" si="3"/>
        <v>0</v>
      </c>
      <c r="Q24" s="25"/>
      <c r="R24" s="25"/>
      <c r="S24" s="25"/>
      <c r="T24" s="25"/>
      <c r="U24" s="25"/>
      <c r="V24" s="25"/>
      <c r="W24" s="26">
        <f t="shared" si="4"/>
        <v>0</v>
      </c>
      <c r="X24" s="26">
        <f t="shared" si="4"/>
        <v>0</v>
      </c>
      <c r="Y24" s="26">
        <f t="shared" si="5"/>
        <v>0</v>
      </c>
      <c r="Z24" s="296"/>
    </row>
    <row r="25" spans="1:26" x14ac:dyDescent="0.25">
      <c r="A25" s="23" t="s">
        <v>25</v>
      </c>
      <c r="B25" s="24" t="s">
        <v>26</v>
      </c>
      <c r="C25" s="25"/>
      <c r="D25" s="25"/>
      <c r="E25" s="25"/>
      <c r="F25" s="25"/>
      <c r="G25" s="26">
        <f t="shared" si="0"/>
        <v>0</v>
      </c>
      <c r="H25" s="26">
        <f t="shared" si="1"/>
        <v>0</v>
      </c>
      <c r="I25" s="25"/>
      <c r="J25" s="25"/>
      <c r="K25" s="25"/>
      <c r="L25" s="25"/>
      <c r="M25" s="26">
        <f t="shared" si="2"/>
        <v>0</v>
      </c>
      <c r="N25" s="26">
        <f t="shared" si="2"/>
        <v>0</v>
      </c>
      <c r="O25" s="25"/>
      <c r="P25" s="26">
        <f t="shared" si="3"/>
        <v>0</v>
      </c>
      <c r="Q25" s="25"/>
      <c r="R25" s="25"/>
      <c r="S25" s="25"/>
      <c r="T25" s="25"/>
      <c r="U25" s="25"/>
      <c r="V25" s="25"/>
      <c r="W25" s="26">
        <f t="shared" si="4"/>
        <v>0</v>
      </c>
      <c r="X25" s="26">
        <f t="shared" si="4"/>
        <v>0</v>
      </c>
      <c r="Y25" s="26">
        <f t="shared" si="5"/>
        <v>0</v>
      </c>
      <c r="Z25" s="296"/>
    </row>
    <row r="26" spans="1:26" x14ac:dyDescent="0.25">
      <c r="A26" s="23" t="s">
        <v>27</v>
      </c>
      <c r="B26" s="24" t="s">
        <v>28</v>
      </c>
      <c r="C26" s="25"/>
      <c r="D26" s="25"/>
      <c r="E26" s="25"/>
      <c r="F26" s="25"/>
      <c r="G26" s="26">
        <f t="shared" si="0"/>
        <v>0</v>
      </c>
      <c r="H26" s="26">
        <f t="shared" si="1"/>
        <v>0</v>
      </c>
      <c r="I26" s="25"/>
      <c r="J26" s="25"/>
      <c r="K26" s="25"/>
      <c r="L26" s="25"/>
      <c r="M26" s="26">
        <f t="shared" si="2"/>
        <v>0</v>
      </c>
      <c r="N26" s="26">
        <f t="shared" si="2"/>
        <v>0</v>
      </c>
      <c r="O26" s="25"/>
      <c r="P26" s="26">
        <f t="shared" si="3"/>
        <v>0</v>
      </c>
      <c r="Q26" s="25"/>
      <c r="R26" s="25"/>
      <c r="S26" s="25"/>
      <c r="T26" s="25"/>
      <c r="U26" s="25"/>
      <c r="V26" s="25"/>
      <c r="W26" s="26">
        <f t="shared" si="4"/>
        <v>0</v>
      </c>
      <c r="X26" s="26">
        <f t="shared" si="4"/>
        <v>0</v>
      </c>
      <c r="Y26" s="26">
        <f t="shared" si="5"/>
        <v>0</v>
      </c>
      <c r="Z26" s="296"/>
    </row>
    <row r="27" spans="1:26" x14ac:dyDescent="0.25">
      <c r="A27" s="23" t="s">
        <v>29</v>
      </c>
      <c r="B27" s="24" t="s">
        <v>30</v>
      </c>
      <c r="C27" s="25"/>
      <c r="D27" s="25"/>
      <c r="E27" s="25"/>
      <c r="F27" s="25"/>
      <c r="G27" s="26">
        <f t="shared" si="0"/>
        <v>0</v>
      </c>
      <c r="H27" s="26">
        <f t="shared" si="1"/>
        <v>0</v>
      </c>
      <c r="I27" s="25"/>
      <c r="J27" s="25"/>
      <c r="K27" s="25"/>
      <c r="L27" s="25"/>
      <c r="M27" s="26">
        <f t="shared" si="2"/>
        <v>0</v>
      </c>
      <c r="N27" s="26">
        <f t="shared" si="2"/>
        <v>0</v>
      </c>
      <c r="O27" s="25"/>
      <c r="P27" s="26">
        <f t="shared" si="3"/>
        <v>0</v>
      </c>
      <c r="Q27" s="25"/>
      <c r="R27" s="25"/>
      <c r="S27" s="25"/>
      <c r="T27" s="25"/>
      <c r="U27" s="25"/>
      <c r="V27" s="25"/>
      <c r="W27" s="26">
        <f t="shared" si="4"/>
        <v>0</v>
      </c>
      <c r="X27" s="26">
        <f t="shared" si="4"/>
        <v>0</v>
      </c>
      <c r="Y27" s="26">
        <f t="shared" si="5"/>
        <v>0</v>
      </c>
      <c r="Z27" s="296"/>
    </row>
    <row r="28" spans="1:26" x14ac:dyDescent="0.25">
      <c r="A28" s="23" t="s">
        <v>31</v>
      </c>
      <c r="B28" s="24" t="s">
        <v>32</v>
      </c>
      <c r="C28" s="25"/>
      <c r="D28" s="25"/>
      <c r="E28" s="25"/>
      <c r="F28" s="25"/>
      <c r="G28" s="26">
        <f t="shared" si="0"/>
        <v>0</v>
      </c>
      <c r="H28" s="26">
        <f t="shared" si="1"/>
        <v>0</v>
      </c>
      <c r="I28" s="25"/>
      <c r="J28" s="25"/>
      <c r="K28" s="25"/>
      <c r="L28" s="25"/>
      <c r="M28" s="26">
        <f t="shared" si="2"/>
        <v>0</v>
      </c>
      <c r="N28" s="26">
        <f t="shared" si="2"/>
        <v>0</v>
      </c>
      <c r="O28" s="25"/>
      <c r="P28" s="26">
        <f t="shared" si="3"/>
        <v>0</v>
      </c>
      <c r="Q28" s="25"/>
      <c r="R28" s="25"/>
      <c r="S28" s="25"/>
      <c r="T28" s="25"/>
      <c r="U28" s="25"/>
      <c r="V28" s="25"/>
      <c r="W28" s="26">
        <f t="shared" si="4"/>
        <v>0</v>
      </c>
      <c r="X28" s="26">
        <f t="shared" si="4"/>
        <v>0</v>
      </c>
      <c r="Y28" s="26">
        <f t="shared" si="5"/>
        <v>0</v>
      </c>
      <c r="Z28" s="296"/>
    </row>
    <row r="29" spans="1:26" x14ac:dyDescent="0.25">
      <c r="A29" s="23" t="s">
        <v>33</v>
      </c>
      <c r="B29" s="24" t="s">
        <v>1173</v>
      </c>
      <c r="C29" s="25"/>
      <c r="D29" s="25"/>
      <c r="E29" s="25"/>
      <c r="F29" s="25"/>
      <c r="G29" s="26">
        <f t="shared" si="0"/>
        <v>0</v>
      </c>
      <c r="H29" s="26">
        <f t="shared" si="1"/>
        <v>0</v>
      </c>
      <c r="I29" s="25"/>
      <c r="J29" s="25"/>
      <c r="K29" s="25"/>
      <c r="L29" s="25"/>
      <c r="M29" s="26">
        <f t="shared" si="2"/>
        <v>0</v>
      </c>
      <c r="N29" s="26">
        <f t="shared" si="2"/>
        <v>0</v>
      </c>
      <c r="O29" s="25"/>
      <c r="P29" s="26">
        <f t="shared" si="3"/>
        <v>0</v>
      </c>
      <c r="Q29" s="25"/>
      <c r="R29" s="25"/>
      <c r="S29" s="25"/>
      <c r="T29" s="25"/>
      <c r="U29" s="25"/>
      <c r="V29" s="25"/>
      <c r="W29" s="26">
        <f t="shared" si="4"/>
        <v>0</v>
      </c>
      <c r="X29" s="26">
        <f t="shared" si="4"/>
        <v>0</v>
      </c>
      <c r="Y29" s="26">
        <f t="shared" si="5"/>
        <v>0</v>
      </c>
      <c r="Z29" s="296"/>
    </row>
    <row r="30" spans="1:26" x14ac:dyDescent="0.25">
      <c r="A30" s="23" t="s">
        <v>34</v>
      </c>
      <c r="B30" s="24" t="s">
        <v>1161</v>
      </c>
      <c r="C30" s="25"/>
      <c r="D30" s="25"/>
      <c r="E30" s="25"/>
      <c r="F30" s="25"/>
      <c r="G30" s="26">
        <f t="shared" si="0"/>
        <v>0</v>
      </c>
      <c r="H30" s="26">
        <f t="shared" si="1"/>
        <v>0</v>
      </c>
      <c r="I30" s="25"/>
      <c r="J30" s="25"/>
      <c r="K30" s="25"/>
      <c r="L30" s="25"/>
      <c r="M30" s="26">
        <f t="shared" si="2"/>
        <v>0</v>
      </c>
      <c r="N30" s="26">
        <f t="shared" si="2"/>
        <v>0</v>
      </c>
      <c r="O30" s="25"/>
      <c r="P30" s="26">
        <f t="shared" si="3"/>
        <v>0</v>
      </c>
      <c r="Q30" s="25"/>
      <c r="R30" s="25"/>
      <c r="S30" s="25"/>
      <c r="T30" s="25"/>
      <c r="U30" s="25"/>
      <c r="V30" s="25"/>
      <c r="W30" s="26">
        <f t="shared" si="4"/>
        <v>0</v>
      </c>
      <c r="X30" s="26">
        <f t="shared" si="4"/>
        <v>0</v>
      </c>
      <c r="Y30" s="26">
        <f t="shared" si="5"/>
        <v>0</v>
      </c>
      <c r="Z30" s="296"/>
    </row>
    <row r="31" spans="1:26" ht="16.5" customHeight="1" x14ac:dyDescent="0.25">
      <c r="A31" s="23" t="s">
        <v>35</v>
      </c>
      <c r="B31" s="24" t="s">
        <v>1162</v>
      </c>
      <c r="C31" s="25"/>
      <c r="D31" s="25"/>
      <c r="E31" s="25"/>
      <c r="F31" s="25"/>
      <c r="G31" s="26">
        <f t="shared" si="0"/>
        <v>0</v>
      </c>
      <c r="H31" s="26">
        <f t="shared" si="1"/>
        <v>0</v>
      </c>
      <c r="I31" s="25"/>
      <c r="J31" s="25"/>
      <c r="K31" s="25"/>
      <c r="L31" s="25"/>
      <c r="M31" s="26">
        <f t="shared" si="2"/>
        <v>0</v>
      </c>
      <c r="N31" s="26">
        <f t="shared" si="2"/>
        <v>0</v>
      </c>
      <c r="O31" s="25"/>
      <c r="P31" s="26">
        <f t="shared" si="3"/>
        <v>0</v>
      </c>
      <c r="Q31" s="25"/>
      <c r="R31" s="25"/>
      <c r="S31" s="25"/>
      <c r="T31" s="25"/>
      <c r="U31" s="25"/>
      <c r="V31" s="25"/>
      <c r="W31" s="26">
        <f t="shared" si="4"/>
        <v>0</v>
      </c>
      <c r="X31" s="26">
        <f t="shared" si="4"/>
        <v>0</v>
      </c>
      <c r="Y31" s="26">
        <f t="shared" si="5"/>
        <v>0</v>
      </c>
      <c r="Z31" s="296"/>
    </row>
    <row r="32" spans="1:26" x14ac:dyDescent="0.25">
      <c r="A32" s="23" t="s">
        <v>36</v>
      </c>
      <c r="B32" s="24" t="s">
        <v>1168</v>
      </c>
      <c r="C32" s="25"/>
      <c r="D32" s="25"/>
      <c r="E32" s="25"/>
      <c r="F32" s="25"/>
      <c r="G32" s="26">
        <f t="shared" si="0"/>
        <v>0</v>
      </c>
      <c r="H32" s="26">
        <f t="shared" si="1"/>
        <v>0</v>
      </c>
      <c r="I32" s="25"/>
      <c r="J32" s="25"/>
      <c r="K32" s="25"/>
      <c r="L32" s="25"/>
      <c r="M32" s="26">
        <f t="shared" si="2"/>
        <v>0</v>
      </c>
      <c r="N32" s="26">
        <f t="shared" si="2"/>
        <v>0</v>
      </c>
      <c r="O32" s="25"/>
      <c r="P32" s="26">
        <f t="shared" si="3"/>
        <v>0</v>
      </c>
      <c r="Q32" s="25"/>
      <c r="R32" s="25"/>
      <c r="S32" s="25"/>
      <c r="T32" s="25"/>
      <c r="U32" s="25"/>
      <c r="V32" s="25"/>
      <c r="W32" s="26">
        <f t="shared" si="4"/>
        <v>0</v>
      </c>
      <c r="X32" s="26">
        <f t="shared" si="4"/>
        <v>0</v>
      </c>
      <c r="Y32" s="26">
        <f t="shared" si="5"/>
        <v>0</v>
      </c>
      <c r="Z32" s="296"/>
    </row>
    <row r="33" spans="1:26" x14ac:dyDescent="0.25">
      <c r="A33" s="23" t="s">
        <v>37</v>
      </c>
      <c r="B33" s="24" t="s">
        <v>38</v>
      </c>
      <c r="C33" s="25"/>
      <c r="D33" s="25"/>
      <c r="E33" s="25"/>
      <c r="F33" s="25"/>
      <c r="G33" s="26">
        <f t="shared" si="0"/>
        <v>0</v>
      </c>
      <c r="H33" s="26">
        <f t="shared" si="1"/>
        <v>0</v>
      </c>
      <c r="I33" s="25"/>
      <c r="J33" s="25"/>
      <c r="K33" s="25"/>
      <c r="L33" s="25"/>
      <c r="M33" s="26">
        <f t="shared" si="2"/>
        <v>0</v>
      </c>
      <c r="N33" s="26">
        <f t="shared" si="2"/>
        <v>0</v>
      </c>
      <c r="O33" s="25"/>
      <c r="P33" s="26">
        <f t="shared" si="3"/>
        <v>0</v>
      </c>
      <c r="Q33" s="25"/>
      <c r="R33" s="25"/>
      <c r="S33" s="25"/>
      <c r="T33" s="25"/>
      <c r="U33" s="25"/>
      <c r="V33" s="25"/>
      <c r="W33" s="26">
        <f t="shared" si="4"/>
        <v>0</v>
      </c>
      <c r="X33" s="26">
        <f t="shared" si="4"/>
        <v>0</v>
      </c>
      <c r="Y33" s="26">
        <f t="shared" si="5"/>
        <v>0</v>
      </c>
      <c r="Z33" s="296"/>
    </row>
    <row r="34" spans="1:26" x14ac:dyDescent="0.25">
      <c r="A34" s="23" t="s">
        <v>39</v>
      </c>
      <c r="B34" s="24" t="s">
        <v>40</v>
      </c>
      <c r="C34" s="25"/>
      <c r="D34" s="25"/>
      <c r="E34" s="25"/>
      <c r="F34" s="25"/>
      <c r="G34" s="26">
        <f t="shared" si="0"/>
        <v>0</v>
      </c>
      <c r="H34" s="26">
        <f t="shared" si="1"/>
        <v>0</v>
      </c>
      <c r="I34" s="25"/>
      <c r="J34" s="25"/>
      <c r="K34" s="25"/>
      <c r="L34" s="25"/>
      <c r="M34" s="26">
        <f t="shared" si="2"/>
        <v>0</v>
      </c>
      <c r="N34" s="26">
        <f t="shared" si="2"/>
        <v>0</v>
      </c>
      <c r="O34" s="25"/>
      <c r="P34" s="26">
        <f t="shared" si="3"/>
        <v>0</v>
      </c>
      <c r="Q34" s="25"/>
      <c r="R34" s="25"/>
      <c r="S34" s="25"/>
      <c r="T34" s="25"/>
      <c r="U34" s="25"/>
      <c r="V34" s="25"/>
      <c r="W34" s="26">
        <f t="shared" si="4"/>
        <v>0</v>
      </c>
      <c r="X34" s="26">
        <f t="shared" si="4"/>
        <v>0</v>
      </c>
      <c r="Y34" s="26">
        <f t="shared" si="5"/>
        <v>0</v>
      </c>
      <c r="Z34" s="296"/>
    </row>
    <row r="35" spans="1:26" x14ac:dyDescent="0.25">
      <c r="A35" s="23" t="s">
        <v>41</v>
      </c>
      <c r="B35" s="24" t="s">
        <v>42</v>
      </c>
      <c r="C35" s="25"/>
      <c r="D35" s="25"/>
      <c r="E35" s="25"/>
      <c r="F35" s="25"/>
      <c r="G35" s="26">
        <f t="shared" si="0"/>
        <v>0</v>
      </c>
      <c r="H35" s="26">
        <f t="shared" si="1"/>
        <v>0</v>
      </c>
      <c r="I35" s="25"/>
      <c r="J35" s="25"/>
      <c r="K35" s="25"/>
      <c r="L35" s="25"/>
      <c r="M35" s="26">
        <f t="shared" si="2"/>
        <v>0</v>
      </c>
      <c r="N35" s="26">
        <f t="shared" si="2"/>
        <v>0</v>
      </c>
      <c r="O35" s="25"/>
      <c r="P35" s="26">
        <f t="shared" si="3"/>
        <v>0</v>
      </c>
      <c r="Q35" s="25"/>
      <c r="R35" s="25"/>
      <c r="S35" s="25"/>
      <c r="T35" s="25"/>
      <c r="U35" s="25"/>
      <c r="V35" s="25"/>
      <c r="W35" s="26">
        <f t="shared" si="4"/>
        <v>0</v>
      </c>
      <c r="X35" s="26">
        <f t="shared" si="4"/>
        <v>0</v>
      </c>
      <c r="Y35" s="26">
        <f t="shared" si="5"/>
        <v>0</v>
      </c>
      <c r="Z35" s="296"/>
    </row>
    <row r="36" spans="1:26" x14ac:dyDescent="0.25">
      <c r="A36" s="23" t="s">
        <v>43</v>
      </c>
      <c r="B36" s="24" t="s">
        <v>44</v>
      </c>
      <c r="C36" s="25"/>
      <c r="D36" s="25"/>
      <c r="E36" s="25"/>
      <c r="F36" s="25"/>
      <c r="G36" s="26">
        <f t="shared" si="0"/>
        <v>0</v>
      </c>
      <c r="H36" s="26">
        <f t="shared" si="1"/>
        <v>0</v>
      </c>
      <c r="I36" s="25"/>
      <c r="J36" s="25"/>
      <c r="K36" s="25"/>
      <c r="L36" s="25"/>
      <c r="M36" s="26">
        <f t="shared" si="2"/>
        <v>0</v>
      </c>
      <c r="N36" s="26">
        <f t="shared" si="2"/>
        <v>0</v>
      </c>
      <c r="O36" s="25"/>
      <c r="P36" s="26">
        <f t="shared" si="3"/>
        <v>0</v>
      </c>
      <c r="Q36" s="25"/>
      <c r="R36" s="25"/>
      <c r="S36" s="25"/>
      <c r="T36" s="25"/>
      <c r="U36" s="25"/>
      <c r="V36" s="25"/>
      <c r="W36" s="26">
        <f t="shared" si="4"/>
        <v>0</v>
      </c>
      <c r="X36" s="26">
        <f t="shared" si="4"/>
        <v>0</v>
      </c>
      <c r="Y36" s="26">
        <f t="shared" si="5"/>
        <v>0</v>
      </c>
      <c r="Z36" s="296"/>
    </row>
    <row r="37" spans="1:26" x14ac:dyDescent="0.25">
      <c r="A37" s="23" t="s">
        <v>45</v>
      </c>
      <c r="B37" s="24" t="s">
        <v>46</v>
      </c>
      <c r="C37" s="25"/>
      <c r="D37" s="25"/>
      <c r="E37" s="25"/>
      <c r="F37" s="25"/>
      <c r="G37" s="26">
        <f t="shared" si="0"/>
        <v>0</v>
      </c>
      <c r="H37" s="26">
        <f t="shared" si="1"/>
        <v>0</v>
      </c>
      <c r="I37" s="25"/>
      <c r="J37" s="25"/>
      <c r="K37" s="25"/>
      <c r="L37" s="25"/>
      <c r="M37" s="26">
        <f t="shared" ref="M37:N43" si="6">I37+K37</f>
        <v>0</v>
      </c>
      <c r="N37" s="26">
        <f t="shared" si="6"/>
        <v>0</v>
      </c>
      <c r="O37" s="25"/>
      <c r="P37" s="26">
        <f t="shared" si="3"/>
        <v>0</v>
      </c>
      <c r="Q37" s="25"/>
      <c r="R37" s="25"/>
      <c r="S37" s="25"/>
      <c r="T37" s="25"/>
      <c r="U37" s="25"/>
      <c r="V37" s="25"/>
      <c r="W37" s="26">
        <f t="shared" si="4"/>
        <v>0</v>
      </c>
      <c r="X37" s="26">
        <f t="shared" si="4"/>
        <v>0</v>
      </c>
      <c r="Y37" s="26">
        <f t="shared" si="5"/>
        <v>0</v>
      </c>
      <c r="Z37" s="296"/>
    </row>
    <row r="38" spans="1:26" x14ac:dyDescent="0.25">
      <c r="A38" s="23" t="s">
        <v>47</v>
      </c>
      <c r="B38" s="24" t="s">
        <v>48</v>
      </c>
      <c r="C38" s="25"/>
      <c r="D38" s="25"/>
      <c r="E38" s="25"/>
      <c r="F38" s="25"/>
      <c r="G38" s="26">
        <f t="shared" si="0"/>
        <v>0</v>
      </c>
      <c r="H38" s="26">
        <f t="shared" si="1"/>
        <v>0</v>
      </c>
      <c r="I38" s="25"/>
      <c r="J38" s="25"/>
      <c r="K38" s="25"/>
      <c r="L38" s="25"/>
      <c r="M38" s="26">
        <f t="shared" si="6"/>
        <v>0</v>
      </c>
      <c r="N38" s="26">
        <f t="shared" si="6"/>
        <v>0</v>
      </c>
      <c r="O38" s="25"/>
      <c r="P38" s="26">
        <f t="shared" si="3"/>
        <v>0</v>
      </c>
      <c r="Q38" s="25"/>
      <c r="R38" s="25"/>
      <c r="S38" s="25"/>
      <c r="T38" s="25"/>
      <c r="U38" s="25"/>
      <c r="V38" s="25"/>
      <c r="W38" s="26">
        <f t="shared" si="4"/>
        <v>0</v>
      </c>
      <c r="X38" s="26">
        <f t="shared" si="4"/>
        <v>0</v>
      </c>
      <c r="Y38" s="26">
        <f t="shared" si="5"/>
        <v>0</v>
      </c>
      <c r="Z38" s="296"/>
    </row>
    <row r="39" spans="1:26" x14ac:dyDescent="0.25">
      <c r="A39" s="23"/>
      <c r="B39" s="24" t="s">
        <v>78</v>
      </c>
      <c r="C39" s="26">
        <f t="shared" ref="C39:X39" si="7">SUM(C21:C38)</f>
        <v>0</v>
      </c>
      <c r="D39" s="26">
        <f t="shared" si="7"/>
        <v>0</v>
      </c>
      <c r="E39" s="26">
        <f t="shared" si="7"/>
        <v>0</v>
      </c>
      <c r="F39" s="26">
        <f t="shared" si="7"/>
        <v>0</v>
      </c>
      <c r="G39" s="26">
        <f t="shared" si="7"/>
        <v>0</v>
      </c>
      <c r="H39" s="26">
        <f t="shared" si="7"/>
        <v>0</v>
      </c>
      <c r="I39" s="26">
        <f t="shared" si="7"/>
        <v>0</v>
      </c>
      <c r="J39" s="26">
        <f t="shared" si="7"/>
        <v>0</v>
      </c>
      <c r="K39" s="26">
        <f t="shared" si="7"/>
        <v>0</v>
      </c>
      <c r="L39" s="26">
        <f t="shared" si="7"/>
        <v>0</v>
      </c>
      <c r="M39" s="26">
        <f t="shared" si="7"/>
        <v>0</v>
      </c>
      <c r="N39" s="26">
        <f t="shared" si="7"/>
        <v>0</v>
      </c>
      <c r="O39" s="26">
        <f t="shared" si="7"/>
        <v>0</v>
      </c>
      <c r="P39" s="26">
        <f t="shared" si="7"/>
        <v>0</v>
      </c>
      <c r="Q39" s="26">
        <f t="shared" si="7"/>
        <v>0</v>
      </c>
      <c r="R39" s="26">
        <f t="shared" si="7"/>
        <v>0</v>
      </c>
      <c r="S39" s="26">
        <f t="shared" si="7"/>
        <v>0</v>
      </c>
      <c r="T39" s="26">
        <f t="shared" si="7"/>
        <v>0</v>
      </c>
      <c r="U39" s="26">
        <f t="shared" si="7"/>
        <v>0</v>
      </c>
      <c r="V39" s="26">
        <f t="shared" si="7"/>
        <v>0</v>
      </c>
      <c r="W39" s="26">
        <f t="shared" si="7"/>
        <v>0</v>
      </c>
      <c r="X39" s="26">
        <f t="shared" si="7"/>
        <v>0</v>
      </c>
      <c r="Y39" s="26">
        <f t="shared" si="5"/>
        <v>0</v>
      </c>
      <c r="Z39" s="26">
        <f>SUM(Z21:Z38)</f>
        <v>0</v>
      </c>
    </row>
    <row r="40" spans="1:26" x14ac:dyDescent="0.25">
      <c r="A40" s="23" t="s">
        <v>49</v>
      </c>
      <c r="B40" s="24" t="s">
        <v>1136</v>
      </c>
      <c r="C40" s="25"/>
      <c r="D40" s="25"/>
      <c r="E40" s="25"/>
      <c r="F40" s="25"/>
      <c r="G40" s="26">
        <f>E40+F40</f>
        <v>0</v>
      </c>
      <c r="H40" s="26">
        <f>C40+G40</f>
        <v>0</v>
      </c>
      <c r="I40" s="25"/>
      <c r="J40" s="25"/>
      <c r="K40" s="25"/>
      <c r="L40" s="25"/>
      <c r="M40" s="26">
        <f t="shared" si="6"/>
        <v>0</v>
      </c>
      <c r="N40" s="26">
        <f t="shared" si="6"/>
        <v>0</v>
      </c>
      <c r="O40" s="25"/>
      <c r="P40" s="26">
        <f>M40+O40</f>
        <v>0</v>
      </c>
      <c r="Q40" s="25"/>
      <c r="R40" s="25"/>
      <c r="S40" s="25"/>
      <c r="T40" s="25"/>
      <c r="U40" s="25"/>
      <c r="V40" s="25"/>
      <c r="W40" s="26">
        <f t="shared" ref="W40:X43" si="8">M40+S40-U40</f>
        <v>0</v>
      </c>
      <c r="X40" s="26">
        <f t="shared" si="8"/>
        <v>0</v>
      </c>
      <c r="Y40" s="26">
        <f t="shared" si="5"/>
        <v>0</v>
      </c>
      <c r="Z40" s="296"/>
    </row>
    <row r="41" spans="1:26" x14ac:dyDescent="0.25">
      <c r="A41" s="23" t="s">
        <v>51</v>
      </c>
      <c r="B41" s="24" t="s">
        <v>1137</v>
      </c>
      <c r="C41" s="25"/>
      <c r="D41" s="25"/>
      <c r="E41" s="25"/>
      <c r="F41" s="25"/>
      <c r="G41" s="26">
        <f>E41+F41</f>
        <v>0</v>
      </c>
      <c r="H41" s="26">
        <f>C41+G41</f>
        <v>0</v>
      </c>
      <c r="I41" s="25"/>
      <c r="J41" s="25"/>
      <c r="K41" s="25"/>
      <c r="L41" s="25"/>
      <c r="M41" s="26">
        <f t="shared" si="6"/>
        <v>0</v>
      </c>
      <c r="N41" s="26">
        <f t="shared" si="6"/>
        <v>0</v>
      </c>
      <c r="O41" s="25"/>
      <c r="P41" s="26">
        <f>M41+O41</f>
        <v>0</v>
      </c>
      <c r="Q41" s="25"/>
      <c r="R41" s="25"/>
      <c r="S41" s="25"/>
      <c r="T41" s="25"/>
      <c r="U41" s="25"/>
      <c r="V41" s="25"/>
      <c r="W41" s="26">
        <f t="shared" si="8"/>
        <v>0</v>
      </c>
      <c r="X41" s="26">
        <f t="shared" si="8"/>
        <v>0</v>
      </c>
      <c r="Y41" s="26">
        <f t="shared" si="5"/>
        <v>0</v>
      </c>
      <c r="Z41" s="296"/>
    </row>
    <row r="42" spans="1:26" x14ac:dyDescent="0.25">
      <c r="A42" s="23" t="s">
        <v>52</v>
      </c>
      <c r="B42" s="24" t="s">
        <v>1174</v>
      </c>
      <c r="C42" s="25"/>
      <c r="D42" s="25"/>
      <c r="E42" s="25"/>
      <c r="F42" s="25"/>
      <c r="G42" s="26">
        <f>E42+F42</f>
        <v>0</v>
      </c>
      <c r="H42" s="26">
        <f>C42+G42</f>
        <v>0</v>
      </c>
      <c r="I42" s="25"/>
      <c r="J42" s="25"/>
      <c r="K42" s="25"/>
      <c r="L42" s="25"/>
      <c r="M42" s="26">
        <f t="shared" si="6"/>
        <v>0</v>
      </c>
      <c r="N42" s="26">
        <f t="shared" si="6"/>
        <v>0</v>
      </c>
      <c r="O42" s="25"/>
      <c r="P42" s="26">
        <f>M42+O42</f>
        <v>0</v>
      </c>
      <c r="Q42" s="25"/>
      <c r="R42" s="25"/>
      <c r="S42" s="25"/>
      <c r="T42" s="25"/>
      <c r="U42" s="25"/>
      <c r="V42" s="25"/>
      <c r="W42" s="26">
        <f t="shared" si="8"/>
        <v>0</v>
      </c>
      <c r="X42" s="26">
        <f t="shared" si="8"/>
        <v>0</v>
      </c>
      <c r="Y42" s="26">
        <f t="shared" si="5"/>
        <v>0</v>
      </c>
      <c r="Z42" s="296"/>
    </row>
    <row r="43" spans="1:26" x14ac:dyDescent="0.25">
      <c r="A43" s="330" t="s">
        <v>118</v>
      </c>
      <c r="B43" s="24" t="s">
        <v>236</v>
      </c>
      <c r="C43" s="25"/>
      <c r="D43" s="25"/>
      <c r="E43" s="25"/>
      <c r="F43" s="25"/>
      <c r="G43" s="26">
        <f>E43+F43</f>
        <v>0</v>
      </c>
      <c r="H43" s="26">
        <f>C43+G43</f>
        <v>0</v>
      </c>
      <c r="I43" s="25"/>
      <c r="J43" s="25"/>
      <c r="K43" s="25"/>
      <c r="L43" s="25"/>
      <c r="M43" s="26">
        <f t="shared" si="6"/>
        <v>0</v>
      </c>
      <c r="N43" s="26">
        <f t="shared" si="6"/>
        <v>0</v>
      </c>
      <c r="O43" s="25"/>
      <c r="P43" s="26">
        <f>M43+O43</f>
        <v>0</v>
      </c>
      <c r="Q43" s="25"/>
      <c r="R43" s="25"/>
      <c r="S43" s="25"/>
      <c r="T43" s="25"/>
      <c r="U43" s="25"/>
      <c r="V43" s="25"/>
      <c r="W43" s="26">
        <f t="shared" si="8"/>
        <v>0</v>
      </c>
      <c r="X43" s="26">
        <f t="shared" si="8"/>
        <v>0</v>
      </c>
      <c r="Y43" s="26">
        <f t="shared" si="5"/>
        <v>0</v>
      </c>
      <c r="Z43" s="296"/>
    </row>
    <row r="44" spans="1:26" ht="13.5" customHeight="1" x14ac:dyDescent="0.25">
      <c r="A44" s="330" t="s">
        <v>119</v>
      </c>
      <c r="B44" s="24" t="s">
        <v>1139</v>
      </c>
      <c r="C44" s="25"/>
      <c r="D44" s="25"/>
      <c r="E44" s="25"/>
      <c r="F44" s="25"/>
      <c r="G44" s="26">
        <f t="shared" ref="G44:G47" si="9">E44+F44</f>
        <v>0</v>
      </c>
      <c r="H44" s="26">
        <f t="shared" ref="H44:H47" si="10">C44+G44</f>
        <v>0</v>
      </c>
      <c r="I44" s="25"/>
      <c r="J44" s="25"/>
      <c r="K44" s="25"/>
      <c r="L44" s="25"/>
      <c r="M44" s="26">
        <f t="shared" ref="M44:M47" si="11">I44+K44</f>
        <v>0</v>
      </c>
      <c r="N44" s="26">
        <f t="shared" ref="N44:N47" si="12">J44+L44</f>
        <v>0</v>
      </c>
      <c r="O44" s="25"/>
      <c r="P44" s="26">
        <f t="shared" ref="P44:P47" si="13">M44+O44</f>
        <v>0</v>
      </c>
      <c r="Q44" s="25"/>
      <c r="R44" s="25"/>
      <c r="S44" s="25"/>
      <c r="T44" s="25"/>
      <c r="U44" s="25"/>
      <c r="V44" s="25"/>
      <c r="W44" s="26">
        <f t="shared" ref="W44:W47" si="14">M44+S44-U44</f>
        <v>0</v>
      </c>
      <c r="X44" s="26">
        <f t="shared" ref="X44:X47" si="15">N44+T44-V44</f>
        <v>0</v>
      </c>
      <c r="Y44" s="26">
        <f t="shared" ref="Y44:Y47" si="16">H44-P44</f>
        <v>0</v>
      </c>
      <c r="Z44" s="296"/>
    </row>
    <row r="45" spans="1:26" ht="13.5" customHeight="1" x14ac:dyDescent="0.25">
      <c r="A45" s="330" t="s">
        <v>125</v>
      </c>
      <c r="B45" s="24" t="s">
        <v>237</v>
      </c>
      <c r="C45" s="25"/>
      <c r="D45" s="25"/>
      <c r="E45" s="25"/>
      <c r="F45" s="25"/>
      <c r="G45" s="26">
        <f t="shared" si="9"/>
        <v>0</v>
      </c>
      <c r="H45" s="26">
        <f t="shared" si="10"/>
        <v>0</v>
      </c>
      <c r="I45" s="25"/>
      <c r="J45" s="25"/>
      <c r="K45" s="25"/>
      <c r="L45" s="25"/>
      <c r="M45" s="26">
        <f t="shared" si="11"/>
        <v>0</v>
      </c>
      <c r="N45" s="26">
        <f t="shared" si="12"/>
        <v>0</v>
      </c>
      <c r="O45" s="25"/>
      <c r="P45" s="26">
        <f t="shared" si="13"/>
        <v>0</v>
      </c>
      <c r="Q45" s="25"/>
      <c r="R45" s="25"/>
      <c r="S45" s="25"/>
      <c r="T45" s="25"/>
      <c r="U45" s="25"/>
      <c r="V45" s="25"/>
      <c r="W45" s="26">
        <f t="shared" si="14"/>
        <v>0</v>
      </c>
      <c r="X45" s="26">
        <f t="shared" si="15"/>
        <v>0</v>
      </c>
      <c r="Y45" s="26">
        <f t="shared" si="16"/>
        <v>0</v>
      </c>
      <c r="Z45" s="296"/>
    </row>
    <row r="46" spans="1:26" ht="13.5" customHeight="1" x14ac:dyDescent="0.25">
      <c r="A46" s="330" t="s">
        <v>1138</v>
      </c>
      <c r="B46" s="24" t="s">
        <v>1133</v>
      </c>
      <c r="C46" s="25"/>
      <c r="D46" s="25"/>
      <c r="E46" s="25"/>
      <c r="F46" s="25"/>
      <c r="G46" s="26">
        <f t="shared" si="9"/>
        <v>0</v>
      </c>
      <c r="H46" s="26">
        <f t="shared" si="10"/>
        <v>0</v>
      </c>
      <c r="I46" s="25"/>
      <c r="J46" s="25"/>
      <c r="K46" s="25"/>
      <c r="L46" s="25"/>
      <c r="M46" s="26">
        <f t="shared" si="11"/>
        <v>0</v>
      </c>
      <c r="N46" s="26">
        <f t="shared" si="12"/>
        <v>0</v>
      </c>
      <c r="O46" s="25"/>
      <c r="P46" s="26">
        <f t="shared" si="13"/>
        <v>0</v>
      </c>
      <c r="Q46" s="25"/>
      <c r="R46" s="25"/>
      <c r="S46" s="25"/>
      <c r="T46" s="25"/>
      <c r="U46" s="25"/>
      <c r="V46" s="25"/>
      <c r="W46" s="26">
        <f t="shared" si="14"/>
        <v>0</v>
      </c>
      <c r="X46" s="26">
        <f t="shared" si="15"/>
        <v>0</v>
      </c>
      <c r="Y46" s="26">
        <f t="shared" si="16"/>
        <v>0</v>
      </c>
      <c r="Z46" s="296"/>
    </row>
    <row r="47" spans="1:26" ht="13.5" customHeight="1" x14ac:dyDescent="0.25">
      <c r="A47" s="330" t="s">
        <v>127</v>
      </c>
      <c r="B47" s="24" t="s">
        <v>238</v>
      </c>
      <c r="C47" s="25"/>
      <c r="D47" s="25"/>
      <c r="E47" s="25"/>
      <c r="F47" s="25"/>
      <c r="G47" s="26">
        <f t="shared" si="9"/>
        <v>0</v>
      </c>
      <c r="H47" s="26">
        <f t="shared" si="10"/>
        <v>0</v>
      </c>
      <c r="I47" s="25"/>
      <c r="J47" s="25"/>
      <c r="K47" s="25"/>
      <c r="L47" s="25"/>
      <c r="M47" s="26">
        <f t="shared" si="11"/>
        <v>0</v>
      </c>
      <c r="N47" s="26">
        <f t="shared" si="12"/>
        <v>0</v>
      </c>
      <c r="O47" s="25"/>
      <c r="P47" s="26">
        <f t="shared" si="13"/>
        <v>0</v>
      </c>
      <c r="Q47" s="25"/>
      <c r="R47" s="25"/>
      <c r="S47" s="25"/>
      <c r="T47" s="25"/>
      <c r="U47" s="25"/>
      <c r="V47" s="25"/>
      <c r="W47" s="26">
        <f t="shared" si="14"/>
        <v>0</v>
      </c>
      <c r="X47" s="26">
        <f t="shared" si="15"/>
        <v>0</v>
      </c>
      <c r="Y47" s="26">
        <f t="shared" si="16"/>
        <v>0</v>
      </c>
      <c r="Z47" s="296"/>
    </row>
    <row r="48" spans="1:26" x14ac:dyDescent="0.25">
      <c r="A48" s="23"/>
      <c r="B48" s="24" t="s">
        <v>53</v>
      </c>
      <c r="C48" s="26">
        <f>SUM(C40:C47)</f>
        <v>0</v>
      </c>
      <c r="D48" s="26">
        <f>SUM(D40:D47)</f>
        <v>0</v>
      </c>
      <c r="E48" s="26">
        <f t="shared" ref="E48:Z48" si="17">SUM(E40:E47)</f>
        <v>0</v>
      </c>
      <c r="F48" s="26">
        <f t="shared" si="17"/>
        <v>0</v>
      </c>
      <c r="G48" s="26">
        <f t="shared" si="17"/>
        <v>0</v>
      </c>
      <c r="H48" s="26">
        <f t="shared" si="17"/>
        <v>0</v>
      </c>
      <c r="I48" s="26">
        <f t="shared" si="17"/>
        <v>0</v>
      </c>
      <c r="J48" s="26">
        <f t="shared" si="17"/>
        <v>0</v>
      </c>
      <c r="K48" s="26">
        <f t="shared" si="17"/>
        <v>0</v>
      </c>
      <c r="L48" s="26">
        <f t="shared" si="17"/>
        <v>0</v>
      </c>
      <c r="M48" s="26">
        <f t="shared" si="17"/>
        <v>0</v>
      </c>
      <c r="N48" s="26">
        <f t="shared" si="17"/>
        <v>0</v>
      </c>
      <c r="O48" s="26">
        <f t="shared" si="17"/>
        <v>0</v>
      </c>
      <c r="P48" s="26">
        <f t="shared" si="17"/>
        <v>0</v>
      </c>
      <c r="Q48" s="26">
        <f t="shared" si="17"/>
        <v>0</v>
      </c>
      <c r="R48" s="26">
        <f t="shared" si="17"/>
        <v>0</v>
      </c>
      <c r="S48" s="26">
        <f t="shared" si="17"/>
        <v>0</v>
      </c>
      <c r="T48" s="26">
        <f t="shared" si="17"/>
        <v>0</v>
      </c>
      <c r="U48" s="26">
        <f t="shared" si="17"/>
        <v>0</v>
      </c>
      <c r="V48" s="26">
        <f t="shared" si="17"/>
        <v>0</v>
      </c>
      <c r="W48" s="26">
        <f t="shared" si="17"/>
        <v>0</v>
      </c>
      <c r="X48" s="26">
        <f t="shared" si="17"/>
        <v>0</v>
      </c>
      <c r="Y48" s="26">
        <f t="shared" si="17"/>
        <v>0</v>
      </c>
      <c r="Z48" s="26">
        <f t="shared" si="17"/>
        <v>0</v>
      </c>
    </row>
    <row r="49" spans="1:26" ht="15.75" thickBot="1" x14ac:dyDescent="0.3">
      <c r="A49" s="27"/>
      <c r="B49" s="28" t="s">
        <v>54</v>
      </c>
      <c r="C49" s="353">
        <f>C39+C48</f>
        <v>0</v>
      </c>
      <c r="D49" s="353">
        <f>D39+D48</f>
        <v>0</v>
      </c>
      <c r="E49" s="353">
        <f t="shared" ref="E49:X49" si="18">E39+E48</f>
        <v>0</v>
      </c>
      <c r="F49" s="353">
        <f t="shared" si="18"/>
        <v>0</v>
      </c>
      <c r="G49" s="353">
        <f t="shared" si="18"/>
        <v>0</v>
      </c>
      <c r="H49" s="353">
        <f t="shared" si="18"/>
        <v>0</v>
      </c>
      <c r="I49" s="353">
        <f t="shared" si="18"/>
        <v>0</v>
      </c>
      <c r="J49" s="353">
        <f t="shared" si="18"/>
        <v>0</v>
      </c>
      <c r="K49" s="353">
        <f t="shared" si="18"/>
        <v>0</v>
      </c>
      <c r="L49" s="353">
        <f t="shared" si="18"/>
        <v>0</v>
      </c>
      <c r="M49" s="353">
        <f t="shared" si="18"/>
        <v>0</v>
      </c>
      <c r="N49" s="353">
        <f t="shared" si="18"/>
        <v>0</v>
      </c>
      <c r="O49" s="353">
        <f t="shared" si="18"/>
        <v>0</v>
      </c>
      <c r="P49" s="353">
        <f t="shared" si="18"/>
        <v>0</v>
      </c>
      <c r="Q49" s="353">
        <f t="shared" si="18"/>
        <v>0</v>
      </c>
      <c r="R49" s="353">
        <f t="shared" si="18"/>
        <v>0</v>
      </c>
      <c r="S49" s="353">
        <f t="shared" si="18"/>
        <v>0</v>
      </c>
      <c r="T49" s="353">
        <f t="shared" si="18"/>
        <v>0</v>
      </c>
      <c r="U49" s="353">
        <f t="shared" si="18"/>
        <v>0</v>
      </c>
      <c r="V49" s="353">
        <f t="shared" si="18"/>
        <v>0</v>
      </c>
      <c r="W49" s="353">
        <f t="shared" si="18"/>
        <v>0</v>
      </c>
      <c r="X49" s="353">
        <f t="shared" si="18"/>
        <v>0</v>
      </c>
      <c r="Y49" s="353">
        <f t="shared" si="5"/>
        <v>0</v>
      </c>
      <c r="Z49" s="353">
        <f>Z39+Z48</f>
        <v>0</v>
      </c>
    </row>
  </sheetData>
  <mergeCells count="27">
    <mergeCell ref="A14:Y14"/>
    <mergeCell ref="C2:M2"/>
    <mergeCell ref="C3:M3"/>
    <mergeCell ref="C4:M4"/>
    <mergeCell ref="C5:M5"/>
    <mergeCell ref="C6:M6"/>
    <mergeCell ref="C7:M7"/>
    <mergeCell ref="C8:M8"/>
    <mergeCell ref="C9:M9"/>
    <mergeCell ref="C10:M10"/>
    <mergeCell ref="C11:M11"/>
    <mergeCell ref="C12:M12"/>
    <mergeCell ref="R16:R18"/>
    <mergeCell ref="S16:T18"/>
    <mergeCell ref="U16:V18"/>
    <mergeCell ref="W16:X18"/>
    <mergeCell ref="Y16:Z18"/>
    <mergeCell ref="I16:P17"/>
    <mergeCell ref="I18:J18"/>
    <mergeCell ref="K18:L18"/>
    <mergeCell ref="M18:N18"/>
    <mergeCell ref="Q16:Q18"/>
    <mergeCell ref="A16:A19"/>
    <mergeCell ref="B16:B19"/>
    <mergeCell ref="C16:D18"/>
    <mergeCell ref="E16:G17"/>
    <mergeCell ref="H16:H18"/>
  </mergeCells>
  <pageMargins left="0.31496062992125984" right="0.31496062992125984" top="0.35433070866141736" bottom="0.35433070866141736" header="0.31496062992125984" footer="0.31496062992125984"/>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WVO174"/>
  <sheetViews>
    <sheetView showGridLines="0" topLeftCell="A154" workbookViewId="0">
      <selection activeCell="G23" sqref="G23"/>
    </sheetView>
  </sheetViews>
  <sheetFormatPr defaultColWidth="0" defaultRowHeight="12.75" x14ac:dyDescent="0.25"/>
  <cols>
    <col min="1" max="1" width="10.42578125" style="576" customWidth="1"/>
    <col min="2" max="2" width="45.85546875" style="558" customWidth="1"/>
    <col min="3" max="3" width="6.7109375" style="558" customWidth="1"/>
    <col min="4" max="4" width="7" style="577" customWidth="1"/>
    <col min="5" max="5" width="9.7109375" style="577" customWidth="1"/>
    <col min="6" max="6" width="7.5703125" style="577" customWidth="1"/>
    <col min="7" max="7" width="9.42578125" style="577" customWidth="1"/>
    <col min="8" max="8" width="1.85546875" style="557" customWidth="1"/>
    <col min="9" max="256" width="9.140625" style="559" hidden="1"/>
    <col min="257" max="257" width="14.140625" style="559" hidden="1"/>
    <col min="258" max="258" width="70" style="559" hidden="1"/>
    <col min="259" max="259" width="7.85546875" style="559" hidden="1"/>
    <col min="260" max="260" width="8.42578125" style="559" hidden="1"/>
    <col min="261" max="261" width="12.28515625" style="559" hidden="1"/>
    <col min="262" max="262" width="12.7109375" style="559" hidden="1"/>
    <col min="263" max="263" width="16" style="559" hidden="1"/>
    <col min="264" max="512" width="9.140625" style="559" hidden="1"/>
    <col min="513" max="513" width="14.140625" style="559" hidden="1"/>
    <col min="514" max="514" width="70" style="559" hidden="1"/>
    <col min="515" max="515" width="7.85546875" style="559" hidden="1"/>
    <col min="516" max="516" width="8.42578125" style="559" hidden="1"/>
    <col min="517" max="517" width="12.28515625" style="559" hidden="1"/>
    <col min="518" max="518" width="12.7109375" style="559" hidden="1"/>
    <col min="519" max="519" width="16" style="559" hidden="1"/>
    <col min="520" max="768" width="9.140625" style="559" hidden="1"/>
    <col min="769" max="769" width="14.140625" style="559" hidden="1"/>
    <col min="770" max="770" width="70" style="559" hidden="1"/>
    <col min="771" max="771" width="7.85546875" style="559" hidden="1"/>
    <col min="772" max="772" width="8.42578125" style="559" hidden="1"/>
    <col min="773" max="773" width="12.28515625" style="559" hidden="1"/>
    <col min="774" max="774" width="12.7109375" style="559" hidden="1"/>
    <col min="775" max="775" width="16" style="559" hidden="1"/>
    <col min="776" max="1024" width="9.140625" style="559" hidden="1"/>
    <col min="1025" max="1025" width="14.140625" style="559" hidden="1"/>
    <col min="1026" max="1026" width="70" style="559" hidden="1"/>
    <col min="1027" max="1027" width="7.85546875" style="559" hidden="1"/>
    <col min="1028" max="1028" width="8.42578125" style="559" hidden="1"/>
    <col min="1029" max="1029" width="12.28515625" style="559" hidden="1"/>
    <col min="1030" max="1030" width="12.7109375" style="559" hidden="1"/>
    <col min="1031" max="1031" width="16" style="559" hidden="1"/>
    <col min="1032" max="1280" width="9.140625" style="559" hidden="1"/>
    <col min="1281" max="1281" width="14.140625" style="559" hidden="1"/>
    <col min="1282" max="1282" width="70" style="559" hidden="1"/>
    <col min="1283" max="1283" width="7.85546875" style="559" hidden="1"/>
    <col min="1284" max="1284" width="8.42578125" style="559" hidden="1"/>
    <col min="1285" max="1285" width="12.28515625" style="559" hidden="1"/>
    <col min="1286" max="1286" width="12.7109375" style="559" hidden="1"/>
    <col min="1287" max="1287" width="16" style="559" hidden="1"/>
    <col min="1288" max="1536" width="9.140625" style="559" hidden="1"/>
    <col min="1537" max="1537" width="14.140625" style="559" hidden="1"/>
    <col min="1538" max="1538" width="70" style="559" hidden="1"/>
    <col min="1539" max="1539" width="7.85546875" style="559" hidden="1"/>
    <col min="1540" max="1540" width="8.42578125" style="559" hidden="1"/>
    <col min="1541" max="1541" width="12.28515625" style="559" hidden="1"/>
    <col min="1542" max="1542" width="12.7109375" style="559" hidden="1"/>
    <col min="1543" max="1543" width="16" style="559" hidden="1"/>
    <col min="1544" max="1792" width="9.140625" style="559" hidden="1"/>
    <col min="1793" max="1793" width="14.140625" style="559" hidden="1"/>
    <col min="1794" max="1794" width="70" style="559" hidden="1"/>
    <col min="1795" max="1795" width="7.85546875" style="559" hidden="1"/>
    <col min="1796" max="1796" width="8.42578125" style="559" hidden="1"/>
    <col min="1797" max="1797" width="12.28515625" style="559" hidden="1"/>
    <col min="1798" max="1798" width="12.7109375" style="559" hidden="1"/>
    <col min="1799" max="1799" width="16" style="559" hidden="1"/>
    <col min="1800" max="2048" width="9.140625" style="559" hidden="1"/>
    <col min="2049" max="2049" width="14.140625" style="559" hidden="1"/>
    <col min="2050" max="2050" width="70" style="559" hidden="1"/>
    <col min="2051" max="2051" width="7.85546875" style="559" hidden="1"/>
    <col min="2052" max="2052" width="8.42578125" style="559" hidden="1"/>
    <col min="2053" max="2053" width="12.28515625" style="559" hidden="1"/>
    <col min="2054" max="2054" width="12.7109375" style="559" hidden="1"/>
    <col min="2055" max="2055" width="16" style="559" hidden="1"/>
    <col min="2056" max="2304" width="9.140625" style="559" hidden="1"/>
    <col min="2305" max="2305" width="14.140625" style="559" hidden="1"/>
    <col min="2306" max="2306" width="70" style="559" hidden="1"/>
    <col min="2307" max="2307" width="7.85546875" style="559" hidden="1"/>
    <col min="2308" max="2308" width="8.42578125" style="559" hidden="1"/>
    <col min="2309" max="2309" width="12.28515625" style="559" hidden="1"/>
    <col min="2310" max="2310" width="12.7109375" style="559" hidden="1"/>
    <col min="2311" max="2311" width="16" style="559" hidden="1"/>
    <col min="2312" max="2560" width="9.140625" style="559" hidden="1"/>
    <col min="2561" max="2561" width="14.140625" style="559" hidden="1"/>
    <col min="2562" max="2562" width="70" style="559" hidden="1"/>
    <col min="2563" max="2563" width="7.85546875" style="559" hidden="1"/>
    <col min="2564" max="2564" width="8.42578125" style="559" hidden="1"/>
    <col min="2565" max="2565" width="12.28515625" style="559" hidden="1"/>
    <col min="2566" max="2566" width="12.7109375" style="559" hidden="1"/>
    <col min="2567" max="2567" width="16" style="559" hidden="1"/>
    <col min="2568" max="2816" width="9.140625" style="559" hidden="1"/>
    <col min="2817" max="2817" width="14.140625" style="559" hidden="1"/>
    <col min="2818" max="2818" width="70" style="559" hidden="1"/>
    <col min="2819" max="2819" width="7.85546875" style="559" hidden="1"/>
    <col min="2820" max="2820" width="8.42578125" style="559" hidden="1"/>
    <col min="2821" max="2821" width="12.28515625" style="559" hidden="1"/>
    <col min="2822" max="2822" width="12.7109375" style="559" hidden="1"/>
    <col min="2823" max="2823" width="16" style="559" hidden="1"/>
    <col min="2824" max="3072" width="9.140625" style="559" hidden="1"/>
    <col min="3073" max="3073" width="14.140625" style="559" hidden="1"/>
    <col min="3074" max="3074" width="70" style="559" hidden="1"/>
    <col min="3075" max="3075" width="7.85546875" style="559" hidden="1"/>
    <col min="3076" max="3076" width="8.42578125" style="559" hidden="1"/>
    <col min="3077" max="3077" width="12.28515625" style="559" hidden="1"/>
    <col min="3078" max="3078" width="12.7109375" style="559" hidden="1"/>
    <col min="3079" max="3079" width="16" style="559" hidden="1"/>
    <col min="3080" max="3328" width="9.140625" style="559" hidden="1"/>
    <col min="3329" max="3329" width="14.140625" style="559" hidden="1"/>
    <col min="3330" max="3330" width="70" style="559" hidden="1"/>
    <col min="3331" max="3331" width="7.85546875" style="559" hidden="1"/>
    <col min="3332" max="3332" width="8.42578125" style="559" hidden="1"/>
    <col min="3333" max="3333" width="12.28515625" style="559" hidden="1"/>
    <col min="3334" max="3334" width="12.7109375" style="559" hidden="1"/>
    <col min="3335" max="3335" width="16" style="559" hidden="1"/>
    <col min="3336" max="3584" width="9.140625" style="559" hidden="1"/>
    <col min="3585" max="3585" width="14.140625" style="559" hidden="1"/>
    <col min="3586" max="3586" width="70" style="559" hidden="1"/>
    <col min="3587" max="3587" width="7.85546875" style="559" hidden="1"/>
    <col min="3588" max="3588" width="8.42578125" style="559" hidden="1"/>
    <col min="3589" max="3589" width="12.28515625" style="559" hidden="1"/>
    <col min="3590" max="3590" width="12.7109375" style="559" hidden="1"/>
    <col min="3591" max="3591" width="16" style="559" hidden="1"/>
    <col min="3592" max="3840" width="9.140625" style="559" hidden="1"/>
    <col min="3841" max="3841" width="14.140625" style="559" hidden="1"/>
    <col min="3842" max="3842" width="70" style="559" hidden="1"/>
    <col min="3843" max="3843" width="7.85546875" style="559" hidden="1"/>
    <col min="3844" max="3844" width="8.42578125" style="559" hidden="1"/>
    <col min="3845" max="3845" width="12.28515625" style="559" hidden="1"/>
    <col min="3846" max="3846" width="12.7109375" style="559" hidden="1"/>
    <col min="3847" max="3847" width="16" style="559" hidden="1"/>
    <col min="3848" max="4096" width="9.140625" style="559" hidden="1"/>
    <col min="4097" max="4097" width="14.140625" style="559" hidden="1"/>
    <col min="4098" max="4098" width="70" style="559" hidden="1"/>
    <col min="4099" max="4099" width="7.85546875" style="559" hidden="1"/>
    <col min="4100" max="4100" width="8.42578125" style="559" hidden="1"/>
    <col min="4101" max="4101" width="12.28515625" style="559" hidden="1"/>
    <col min="4102" max="4102" width="12.7109375" style="559" hidden="1"/>
    <col min="4103" max="4103" width="16" style="559" hidden="1"/>
    <col min="4104" max="4352" width="9.140625" style="559" hidden="1"/>
    <col min="4353" max="4353" width="14.140625" style="559" hidden="1"/>
    <col min="4354" max="4354" width="70" style="559" hidden="1"/>
    <col min="4355" max="4355" width="7.85546875" style="559" hidden="1"/>
    <col min="4356" max="4356" width="8.42578125" style="559" hidden="1"/>
    <col min="4357" max="4357" width="12.28515625" style="559" hidden="1"/>
    <col min="4358" max="4358" width="12.7109375" style="559" hidden="1"/>
    <col min="4359" max="4359" width="16" style="559" hidden="1"/>
    <col min="4360" max="4608" width="9.140625" style="559" hidden="1"/>
    <col min="4609" max="4609" width="14.140625" style="559" hidden="1"/>
    <col min="4610" max="4610" width="70" style="559" hidden="1"/>
    <col min="4611" max="4611" width="7.85546875" style="559" hidden="1"/>
    <col min="4612" max="4612" width="8.42578125" style="559" hidden="1"/>
    <col min="4613" max="4613" width="12.28515625" style="559" hidden="1"/>
    <col min="4614" max="4614" width="12.7109375" style="559" hidden="1"/>
    <col min="4615" max="4615" width="16" style="559" hidden="1"/>
    <col min="4616" max="4864" width="9.140625" style="559" hidden="1"/>
    <col min="4865" max="4865" width="14.140625" style="559" hidden="1"/>
    <col min="4866" max="4866" width="70" style="559" hidden="1"/>
    <col min="4867" max="4867" width="7.85546875" style="559" hidden="1"/>
    <col min="4868" max="4868" width="8.42578125" style="559" hidden="1"/>
    <col min="4869" max="4869" width="12.28515625" style="559" hidden="1"/>
    <col min="4870" max="4870" width="12.7109375" style="559" hidden="1"/>
    <col min="4871" max="4871" width="16" style="559" hidden="1"/>
    <col min="4872" max="5120" width="9.140625" style="559" hidden="1"/>
    <col min="5121" max="5121" width="14.140625" style="559" hidden="1"/>
    <col min="5122" max="5122" width="70" style="559" hidden="1"/>
    <col min="5123" max="5123" width="7.85546875" style="559" hidden="1"/>
    <col min="5124" max="5124" width="8.42578125" style="559" hidden="1"/>
    <col min="5125" max="5125" width="12.28515625" style="559" hidden="1"/>
    <col min="5126" max="5126" width="12.7109375" style="559" hidden="1"/>
    <col min="5127" max="5127" width="16" style="559" hidden="1"/>
    <col min="5128" max="5376" width="9.140625" style="559" hidden="1"/>
    <col min="5377" max="5377" width="14.140625" style="559" hidden="1"/>
    <col min="5378" max="5378" width="70" style="559" hidden="1"/>
    <col min="5379" max="5379" width="7.85546875" style="559" hidden="1"/>
    <col min="5380" max="5380" width="8.42578125" style="559" hidden="1"/>
    <col min="5381" max="5381" width="12.28515625" style="559" hidden="1"/>
    <col min="5382" max="5382" width="12.7109375" style="559" hidden="1"/>
    <col min="5383" max="5383" width="16" style="559" hidden="1"/>
    <col min="5384" max="5632" width="9.140625" style="559" hidden="1"/>
    <col min="5633" max="5633" width="14.140625" style="559" hidden="1"/>
    <col min="5634" max="5634" width="70" style="559" hidden="1"/>
    <col min="5635" max="5635" width="7.85546875" style="559" hidden="1"/>
    <col min="5636" max="5636" width="8.42578125" style="559" hidden="1"/>
    <col min="5637" max="5637" width="12.28515625" style="559" hidden="1"/>
    <col min="5638" max="5638" width="12.7109375" style="559" hidden="1"/>
    <col min="5639" max="5639" width="16" style="559" hidden="1"/>
    <col min="5640" max="5888" width="9.140625" style="559" hidden="1"/>
    <col min="5889" max="5889" width="14.140625" style="559" hidden="1"/>
    <col min="5890" max="5890" width="70" style="559" hidden="1"/>
    <col min="5891" max="5891" width="7.85546875" style="559" hidden="1"/>
    <col min="5892" max="5892" width="8.42578125" style="559" hidden="1"/>
    <col min="5893" max="5893" width="12.28515625" style="559" hidden="1"/>
    <col min="5894" max="5894" width="12.7109375" style="559" hidden="1"/>
    <col min="5895" max="5895" width="16" style="559" hidden="1"/>
    <col min="5896" max="6144" width="9.140625" style="559" hidden="1"/>
    <col min="6145" max="6145" width="14.140625" style="559" hidden="1"/>
    <col min="6146" max="6146" width="70" style="559" hidden="1"/>
    <col min="6147" max="6147" width="7.85546875" style="559" hidden="1"/>
    <col min="6148" max="6148" width="8.42578125" style="559" hidden="1"/>
    <col min="6149" max="6149" width="12.28515625" style="559" hidden="1"/>
    <col min="6150" max="6150" width="12.7109375" style="559" hidden="1"/>
    <col min="6151" max="6151" width="16" style="559" hidden="1"/>
    <col min="6152" max="6400" width="9.140625" style="559" hidden="1"/>
    <col min="6401" max="6401" width="14.140625" style="559" hidden="1"/>
    <col min="6402" max="6402" width="70" style="559" hidden="1"/>
    <col min="6403" max="6403" width="7.85546875" style="559" hidden="1"/>
    <col min="6404" max="6404" width="8.42578125" style="559" hidden="1"/>
    <col min="6405" max="6405" width="12.28515625" style="559" hidden="1"/>
    <col min="6406" max="6406" width="12.7109375" style="559" hidden="1"/>
    <col min="6407" max="6407" width="16" style="559" hidden="1"/>
    <col min="6408" max="6656" width="9.140625" style="559" hidden="1"/>
    <col min="6657" max="6657" width="14.140625" style="559" hidden="1"/>
    <col min="6658" max="6658" width="70" style="559" hidden="1"/>
    <col min="6659" max="6659" width="7.85546875" style="559" hidden="1"/>
    <col min="6660" max="6660" width="8.42578125" style="559" hidden="1"/>
    <col min="6661" max="6661" width="12.28515625" style="559" hidden="1"/>
    <col min="6662" max="6662" width="12.7109375" style="559" hidden="1"/>
    <col min="6663" max="6663" width="16" style="559" hidden="1"/>
    <col min="6664" max="6912" width="9.140625" style="559" hidden="1"/>
    <col min="6913" max="6913" width="14.140625" style="559" hidden="1"/>
    <col min="6914" max="6914" width="70" style="559" hidden="1"/>
    <col min="6915" max="6915" width="7.85546875" style="559" hidden="1"/>
    <col min="6916" max="6916" width="8.42578125" style="559" hidden="1"/>
    <col min="6917" max="6917" width="12.28515625" style="559" hidden="1"/>
    <col min="6918" max="6918" width="12.7109375" style="559" hidden="1"/>
    <col min="6919" max="6919" width="16" style="559" hidden="1"/>
    <col min="6920" max="7168" width="9.140625" style="559" hidden="1"/>
    <col min="7169" max="7169" width="14.140625" style="559" hidden="1"/>
    <col min="7170" max="7170" width="70" style="559" hidden="1"/>
    <col min="7171" max="7171" width="7.85546875" style="559" hidden="1"/>
    <col min="7172" max="7172" width="8.42578125" style="559" hidden="1"/>
    <col min="7173" max="7173" width="12.28515625" style="559" hidden="1"/>
    <col min="7174" max="7174" width="12.7109375" style="559" hidden="1"/>
    <col min="7175" max="7175" width="16" style="559" hidden="1"/>
    <col min="7176" max="7424" width="9.140625" style="559" hidden="1"/>
    <col min="7425" max="7425" width="14.140625" style="559" hidden="1"/>
    <col min="7426" max="7426" width="70" style="559" hidden="1"/>
    <col min="7427" max="7427" width="7.85546875" style="559" hidden="1"/>
    <col min="7428" max="7428" width="8.42578125" style="559" hidden="1"/>
    <col min="7429" max="7429" width="12.28515625" style="559" hidden="1"/>
    <col min="7430" max="7430" width="12.7109375" style="559" hidden="1"/>
    <col min="7431" max="7431" width="16" style="559" hidden="1"/>
    <col min="7432" max="7680" width="9.140625" style="559" hidden="1"/>
    <col min="7681" max="7681" width="14.140625" style="559" hidden="1"/>
    <col min="7682" max="7682" width="70" style="559" hidden="1"/>
    <col min="7683" max="7683" width="7.85546875" style="559" hidden="1"/>
    <col min="7684" max="7684" width="8.42578125" style="559" hidden="1"/>
    <col min="7685" max="7685" width="12.28515625" style="559" hidden="1"/>
    <col min="7686" max="7686" width="12.7109375" style="559" hidden="1"/>
    <col min="7687" max="7687" width="16" style="559" hidden="1"/>
    <col min="7688" max="7936" width="9.140625" style="559" hidden="1"/>
    <col min="7937" max="7937" width="14.140625" style="559" hidden="1"/>
    <col min="7938" max="7938" width="70" style="559" hidden="1"/>
    <col min="7939" max="7939" width="7.85546875" style="559" hidden="1"/>
    <col min="7940" max="7940" width="8.42578125" style="559" hidden="1"/>
    <col min="7941" max="7941" width="12.28515625" style="559" hidden="1"/>
    <col min="7942" max="7942" width="12.7109375" style="559" hidden="1"/>
    <col min="7943" max="7943" width="16" style="559" hidden="1"/>
    <col min="7944" max="8192" width="9.140625" style="559" hidden="1"/>
    <col min="8193" max="8193" width="14.140625" style="559" hidden="1"/>
    <col min="8194" max="8194" width="70" style="559" hidden="1"/>
    <col min="8195" max="8195" width="7.85546875" style="559" hidden="1"/>
    <col min="8196" max="8196" width="8.42578125" style="559" hidden="1"/>
    <col min="8197" max="8197" width="12.28515625" style="559" hidden="1"/>
    <col min="8198" max="8198" width="12.7109375" style="559" hidden="1"/>
    <col min="8199" max="8199" width="16" style="559" hidden="1"/>
    <col min="8200" max="8448" width="9.140625" style="559" hidden="1"/>
    <col min="8449" max="8449" width="14.140625" style="559" hidden="1"/>
    <col min="8450" max="8450" width="70" style="559" hidden="1"/>
    <col min="8451" max="8451" width="7.85546875" style="559" hidden="1"/>
    <col min="8452" max="8452" width="8.42578125" style="559" hidden="1"/>
    <col min="8453" max="8453" width="12.28515625" style="559" hidden="1"/>
    <col min="8454" max="8454" width="12.7109375" style="559" hidden="1"/>
    <col min="8455" max="8455" width="16" style="559" hidden="1"/>
    <col min="8456" max="8704" width="9.140625" style="559" hidden="1"/>
    <col min="8705" max="8705" width="14.140625" style="559" hidden="1"/>
    <col min="8706" max="8706" width="70" style="559" hidden="1"/>
    <col min="8707" max="8707" width="7.85546875" style="559" hidden="1"/>
    <col min="8708" max="8708" width="8.42578125" style="559" hidden="1"/>
    <col min="8709" max="8709" width="12.28515625" style="559" hidden="1"/>
    <col min="8710" max="8710" width="12.7109375" style="559" hidden="1"/>
    <col min="8711" max="8711" width="16" style="559" hidden="1"/>
    <col min="8712" max="8960" width="9.140625" style="559" hidden="1"/>
    <col min="8961" max="8961" width="14.140625" style="559" hidden="1"/>
    <col min="8962" max="8962" width="70" style="559" hidden="1"/>
    <col min="8963" max="8963" width="7.85546875" style="559" hidden="1"/>
    <col min="8964" max="8964" width="8.42578125" style="559" hidden="1"/>
    <col min="8965" max="8965" width="12.28515625" style="559" hidden="1"/>
    <col min="8966" max="8966" width="12.7109375" style="559" hidden="1"/>
    <col min="8967" max="8967" width="16" style="559" hidden="1"/>
    <col min="8968" max="9216" width="9.140625" style="559" hidden="1"/>
    <col min="9217" max="9217" width="14.140625" style="559" hidden="1"/>
    <col min="9218" max="9218" width="70" style="559" hidden="1"/>
    <col min="9219" max="9219" width="7.85546875" style="559" hidden="1"/>
    <col min="9220" max="9220" width="8.42578125" style="559" hidden="1"/>
    <col min="9221" max="9221" width="12.28515625" style="559" hidden="1"/>
    <col min="9222" max="9222" width="12.7109375" style="559" hidden="1"/>
    <col min="9223" max="9223" width="16" style="559" hidden="1"/>
    <col min="9224" max="9472" width="9.140625" style="559" hidden="1"/>
    <col min="9473" max="9473" width="14.140625" style="559" hidden="1"/>
    <col min="9474" max="9474" width="70" style="559" hidden="1"/>
    <col min="9475" max="9475" width="7.85546875" style="559" hidden="1"/>
    <col min="9476" max="9476" width="8.42578125" style="559" hidden="1"/>
    <col min="9477" max="9477" width="12.28515625" style="559" hidden="1"/>
    <col min="9478" max="9478" width="12.7109375" style="559" hidden="1"/>
    <col min="9479" max="9479" width="16" style="559" hidden="1"/>
    <col min="9480" max="9728" width="9.140625" style="559" hidden="1"/>
    <col min="9729" max="9729" width="14.140625" style="559" hidden="1"/>
    <col min="9730" max="9730" width="70" style="559" hidden="1"/>
    <col min="9731" max="9731" width="7.85546875" style="559" hidden="1"/>
    <col min="9732" max="9732" width="8.42578125" style="559" hidden="1"/>
    <col min="9733" max="9733" width="12.28515625" style="559" hidden="1"/>
    <col min="9734" max="9734" width="12.7109375" style="559" hidden="1"/>
    <col min="9735" max="9735" width="16" style="559" hidden="1"/>
    <col min="9736" max="9984" width="9.140625" style="559" hidden="1"/>
    <col min="9985" max="9985" width="14.140625" style="559" hidden="1"/>
    <col min="9986" max="9986" width="70" style="559" hidden="1"/>
    <col min="9987" max="9987" width="7.85546875" style="559" hidden="1"/>
    <col min="9988" max="9988" width="8.42578125" style="559" hidden="1"/>
    <col min="9989" max="9989" width="12.28515625" style="559" hidden="1"/>
    <col min="9990" max="9990" width="12.7109375" style="559" hidden="1"/>
    <col min="9991" max="9991" width="16" style="559" hidden="1"/>
    <col min="9992" max="10240" width="9.140625" style="559" hidden="1"/>
    <col min="10241" max="10241" width="14.140625" style="559" hidden="1"/>
    <col min="10242" max="10242" width="70" style="559" hidden="1"/>
    <col min="10243" max="10243" width="7.85546875" style="559" hidden="1"/>
    <col min="10244" max="10244" width="8.42578125" style="559" hidden="1"/>
    <col min="10245" max="10245" width="12.28515625" style="559" hidden="1"/>
    <col min="10246" max="10246" width="12.7109375" style="559" hidden="1"/>
    <col min="10247" max="10247" width="16" style="559" hidden="1"/>
    <col min="10248" max="10496" width="9.140625" style="559" hidden="1"/>
    <col min="10497" max="10497" width="14.140625" style="559" hidden="1"/>
    <col min="10498" max="10498" width="70" style="559" hidden="1"/>
    <col min="10499" max="10499" width="7.85546875" style="559" hidden="1"/>
    <col min="10500" max="10500" width="8.42578125" style="559" hidden="1"/>
    <col min="10501" max="10501" width="12.28515625" style="559" hidden="1"/>
    <col min="10502" max="10502" width="12.7109375" style="559" hidden="1"/>
    <col min="10503" max="10503" width="16" style="559" hidden="1"/>
    <col min="10504" max="10752" width="9.140625" style="559" hidden="1"/>
    <col min="10753" max="10753" width="14.140625" style="559" hidden="1"/>
    <col min="10754" max="10754" width="70" style="559" hidden="1"/>
    <col min="10755" max="10755" width="7.85546875" style="559" hidden="1"/>
    <col min="10756" max="10756" width="8.42578125" style="559" hidden="1"/>
    <col min="10757" max="10757" width="12.28515625" style="559" hidden="1"/>
    <col min="10758" max="10758" width="12.7109375" style="559" hidden="1"/>
    <col min="10759" max="10759" width="16" style="559" hidden="1"/>
    <col min="10760" max="11008" width="9.140625" style="559" hidden="1"/>
    <col min="11009" max="11009" width="14.140625" style="559" hidden="1"/>
    <col min="11010" max="11010" width="70" style="559" hidden="1"/>
    <col min="11011" max="11011" width="7.85546875" style="559" hidden="1"/>
    <col min="11012" max="11012" width="8.42578125" style="559" hidden="1"/>
    <col min="11013" max="11013" width="12.28515625" style="559" hidden="1"/>
    <col min="11014" max="11014" width="12.7109375" style="559" hidden="1"/>
    <col min="11015" max="11015" width="16" style="559" hidden="1"/>
    <col min="11016" max="11264" width="9.140625" style="559" hidden="1"/>
    <col min="11265" max="11265" width="14.140625" style="559" hidden="1"/>
    <col min="11266" max="11266" width="70" style="559" hidden="1"/>
    <col min="11267" max="11267" width="7.85546875" style="559" hidden="1"/>
    <col min="11268" max="11268" width="8.42578125" style="559" hidden="1"/>
    <col min="11269" max="11269" width="12.28515625" style="559" hidden="1"/>
    <col min="11270" max="11270" width="12.7109375" style="559" hidden="1"/>
    <col min="11271" max="11271" width="16" style="559" hidden="1"/>
    <col min="11272" max="11520" width="9.140625" style="559" hidden="1"/>
    <col min="11521" max="11521" width="14.140625" style="559" hidden="1"/>
    <col min="11522" max="11522" width="70" style="559" hidden="1"/>
    <col min="11523" max="11523" width="7.85546875" style="559" hidden="1"/>
    <col min="11524" max="11524" width="8.42578125" style="559" hidden="1"/>
    <col min="11525" max="11525" width="12.28515625" style="559" hidden="1"/>
    <col min="11526" max="11526" width="12.7109375" style="559" hidden="1"/>
    <col min="11527" max="11527" width="16" style="559" hidden="1"/>
    <col min="11528" max="11776" width="9.140625" style="559" hidden="1"/>
    <col min="11777" max="11777" width="14.140625" style="559" hidden="1"/>
    <col min="11778" max="11778" width="70" style="559" hidden="1"/>
    <col min="11779" max="11779" width="7.85546875" style="559" hidden="1"/>
    <col min="11780" max="11780" width="8.42578125" style="559" hidden="1"/>
    <col min="11781" max="11781" width="12.28515625" style="559" hidden="1"/>
    <col min="11782" max="11782" width="12.7109375" style="559" hidden="1"/>
    <col min="11783" max="11783" width="16" style="559" hidden="1"/>
    <col min="11784" max="12032" width="9.140625" style="559" hidden="1"/>
    <col min="12033" max="12033" width="14.140625" style="559" hidden="1"/>
    <col min="12034" max="12034" width="70" style="559" hidden="1"/>
    <col min="12035" max="12035" width="7.85546875" style="559" hidden="1"/>
    <col min="12036" max="12036" width="8.42578125" style="559" hidden="1"/>
    <col min="12037" max="12037" width="12.28515625" style="559" hidden="1"/>
    <col min="12038" max="12038" width="12.7109375" style="559" hidden="1"/>
    <col min="12039" max="12039" width="16" style="559" hidden="1"/>
    <col min="12040" max="12288" width="9.140625" style="559" hidden="1"/>
    <col min="12289" max="12289" width="14.140625" style="559" hidden="1"/>
    <col min="12290" max="12290" width="70" style="559" hidden="1"/>
    <col min="12291" max="12291" width="7.85546875" style="559" hidden="1"/>
    <col min="12292" max="12292" width="8.42578125" style="559" hidden="1"/>
    <col min="12293" max="12293" width="12.28515625" style="559" hidden="1"/>
    <col min="12294" max="12294" width="12.7109375" style="559" hidden="1"/>
    <col min="12295" max="12295" width="16" style="559" hidden="1"/>
    <col min="12296" max="12544" width="9.140625" style="559" hidden="1"/>
    <col min="12545" max="12545" width="14.140625" style="559" hidden="1"/>
    <col min="12546" max="12546" width="70" style="559" hidden="1"/>
    <col min="12547" max="12547" width="7.85546875" style="559" hidden="1"/>
    <col min="12548" max="12548" width="8.42578125" style="559" hidden="1"/>
    <col min="12549" max="12549" width="12.28515625" style="559" hidden="1"/>
    <col min="12550" max="12550" width="12.7109375" style="559" hidden="1"/>
    <col min="12551" max="12551" width="16" style="559" hidden="1"/>
    <col min="12552" max="12800" width="9.140625" style="559" hidden="1"/>
    <col min="12801" max="12801" width="14.140625" style="559" hidden="1"/>
    <col min="12802" max="12802" width="70" style="559" hidden="1"/>
    <col min="12803" max="12803" width="7.85546875" style="559" hidden="1"/>
    <col min="12804" max="12804" width="8.42578125" style="559" hidden="1"/>
    <col min="12805" max="12805" width="12.28515625" style="559" hidden="1"/>
    <col min="12806" max="12806" width="12.7109375" style="559" hidden="1"/>
    <col min="12807" max="12807" width="16" style="559" hidden="1"/>
    <col min="12808" max="13056" width="9.140625" style="559" hidden="1"/>
    <col min="13057" max="13057" width="14.140625" style="559" hidden="1"/>
    <col min="13058" max="13058" width="70" style="559" hidden="1"/>
    <col min="13059" max="13059" width="7.85546875" style="559" hidden="1"/>
    <col min="13060" max="13060" width="8.42578125" style="559" hidden="1"/>
    <col min="13061" max="13061" width="12.28515625" style="559" hidden="1"/>
    <col min="13062" max="13062" width="12.7109375" style="559" hidden="1"/>
    <col min="13063" max="13063" width="16" style="559" hidden="1"/>
    <col min="13064" max="13312" width="9.140625" style="559" hidden="1"/>
    <col min="13313" max="13313" width="14.140625" style="559" hidden="1"/>
    <col min="13314" max="13314" width="70" style="559" hidden="1"/>
    <col min="13315" max="13315" width="7.85546875" style="559" hidden="1"/>
    <col min="13316" max="13316" width="8.42578125" style="559" hidden="1"/>
    <col min="13317" max="13317" width="12.28515625" style="559" hidden="1"/>
    <col min="13318" max="13318" width="12.7109375" style="559" hidden="1"/>
    <col min="13319" max="13319" width="16" style="559" hidden="1"/>
    <col min="13320" max="13568" width="9.140625" style="559" hidden="1"/>
    <col min="13569" max="13569" width="14.140625" style="559" hidden="1"/>
    <col min="13570" max="13570" width="70" style="559" hidden="1"/>
    <col min="13571" max="13571" width="7.85546875" style="559" hidden="1"/>
    <col min="13572" max="13572" width="8.42578125" style="559" hidden="1"/>
    <col min="13573" max="13573" width="12.28515625" style="559" hidden="1"/>
    <col min="13574" max="13574" width="12.7109375" style="559" hidden="1"/>
    <col min="13575" max="13575" width="16" style="559" hidden="1"/>
    <col min="13576" max="13824" width="9.140625" style="559" hidden="1"/>
    <col min="13825" max="13825" width="14.140625" style="559" hidden="1"/>
    <col min="13826" max="13826" width="70" style="559" hidden="1"/>
    <col min="13827" max="13827" width="7.85546875" style="559" hidden="1"/>
    <col min="13828" max="13828" width="8.42578125" style="559" hidden="1"/>
    <col min="13829" max="13829" width="12.28515625" style="559" hidden="1"/>
    <col min="13830" max="13830" width="12.7109375" style="559" hidden="1"/>
    <col min="13831" max="13831" width="16" style="559" hidden="1"/>
    <col min="13832" max="14080" width="9.140625" style="559" hidden="1"/>
    <col min="14081" max="14081" width="14.140625" style="559" hidden="1"/>
    <col min="14082" max="14082" width="70" style="559" hidden="1"/>
    <col min="14083" max="14083" width="7.85546875" style="559" hidden="1"/>
    <col min="14084" max="14084" width="8.42578125" style="559" hidden="1"/>
    <col min="14085" max="14085" width="12.28515625" style="559" hidden="1"/>
    <col min="14086" max="14086" width="12.7109375" style="559" hidden="1"/>
    <col min="14087" max="14087" width="16" style="559" hidden="1"/>
    <col min="14088" max="14336" width="9.140625" style="559" hidden="1"/>
    <col min="14337" max="14337" width="14.140625" style="559" hidden="1"/>
    <col min="14338" max="14338" width="70" style="559" hidden="1"/>
    <col min="14339" max="14339" width="7.85546875" style="559" hidden="1"/>
    <col min="14340" max="14340" width="8.42578125" style="559" hidden="1"/>
    <col min="14341" max="14341" width="12.28515625" style="559" hidden="1"/>
    <col min="14342" max="14342" width="12.7109375" style="559" hidden="1"/>
    <col min="14343" max="14343" width="16" style="559" hidden="1"/>
    <col min="14344" max="14592" width="9.140625" style="559" hidden="1"/>
    <col min="14593" max="14593" width="14.140625" style="559" hidden="1"/>
    <col min="14594" max="14594" width="70" style="559" hidden="1"/>
    <col min="14595" max="14595" width="7.85546875" style="559" hidden="1"/>
    <col min="14596" max="14596" width="8.42578125" style="559" hidden="1"/>
    <col min="14597" max="14597" width="12.28515625" style="559" hidden="1"/>
    <col min="14598" max="14598" width="12.7109375" style="559" hidden="1"/>
    <col min="14599" max="14599" width="16" style="559" hidden="1"/>
    <col min="14600" max="14848" width="9.140625" style="559" hidden="1"/>
    <col min="14849" max="14849" width="14.140625" style="559" hidden="1"/>
    <col min="14850" max="14850" width="70" style="559" hidden="1"/>
    <col min="14851" max="14851" width="7.85546875" style="559" hidden="1"/>
    <col min="14852" max="14852" width="8.42578125" style="559" hidden="1"/>
    <col min="14853" max="14853" width="12.28515625" style="559" hidden="1"/>
    <col min="14854" max="14854" width="12.7109375" style="559" hidden="1"/>
    <col min="14855" max="14855" width="16" style="559" hidden="1"/>
    <col min="14856" max="15104" width="9.140625" style="559" hidden="1"/>
    <col min="15105" max="15105" width="14.140625" style="559" hidden="1"/>
    <col min="15106" max="15106" width="70" style="559" hidden="1"/>
    <col min="15107" max="15107" width="7.85546875" style="559" hidden="1"/>
    <col min="15108" max="15108" width="8.42578125" style="559" hidden="1"/>
    <col min="15109" max="15109" width="12.28515625" style="559" hidden="1"/>
    <col min="15110" max="15110" width="12.7109375" style="559" hidden="1"/>
    <col min="15111" max="15111" width="16" style="559" hidden="1"/>
    <col min="15112" max="15360" width="9.140625" style="559" hidden="1"/>
    <col min="15361" max="15361" width="14.140625" style="559" hidden="1"/>
    <col min="15362" max="15362" width="70" style="559" hidden="1"/>
    <col min="15363" max="15363" width="7.85546875" style="559" hidden="1"/>
    <col min="15364" max="15364" width="8.42578125" style="559" hidden="1"/>
    <col min="15365" max="15365" width="12.28515625" style="559" hidden="1"/>
    <col min="15366" max="15366" width="12.7109375" style="559" hidden="1"/>
    <col min="15367" max="15367" width="16" style="559" hidden="1"/>
    <col min="15368" max="15616" width="9.140625" style="559" hidden="1"/>
    <col min="15617" max="15617" width="14.140625" style="559" hidden="1"/>
    <col min="15618" max="15618" width="70" style="559" hidden="1"/>
    <col min="15619" max="15619" width="7.85546875" style="559" hidden="1"/>
    <col min="15620" max="15620" width="8.42578125" style="559" hidden="1"/>
    <col min="15621" max="15621" width="12.28515625" style="559" hidden="1"/>
    <col min="15622" max="15622" width="12.7109375" style="559" hidden="1"/>
    <col min="15623" max="15623" width="16" style="559" hidden="1"/>
    <col min="15624" max="15872" width="9.140625" style="559" hidden="1"/>
    <col min="15873" max="15873" width="14.140625" style="559" hidden="1"/>
    <col min="15874" max="15874" width="70" style="559" hidden="1"/>
    <col min="15875" max="15875" width="7.85546875" style="559" hidden="1"/>
    <col min="15876" max="15876" width="8.42578125" style="559" hidden="1"/>
    <col min="15877" max="15877" width="12.28515625" style="559" hidden="1"/>
    <col min="15878" max="15878" width="12.7109375" style="559" hidden="1"/>
    <col min="15879" max="15879" width="16" style="559" hidden="1"/>
    <col min="15880" max="16128" width="9.140625" style="559" hidden="1"/>
    <col min="16129" max="16129" width="14.140625" style="559" hidden="1"/>
    <col min="16130" max="16130" width="70" style="559" hidden="1"/>
    <col min="16131" max="16131" width="7.85546875" style="559" hidden="1"/>
    <col min="16132" max="16132" width="8.42578125" style="559" hidden="1"/>
    <col min="16133" max="16133" width="12.28515625" style="559" hidden="1"/>
    <col min="16134" max="16134" width="12.7109375" style="559" hidden="1"/>
    <col min="16135" max="16135" width="16" style="559" hidden="1"/>
    <col min="16136" max="16384" width="9.140625" style="559" hidden="1"/>
  </cols>
  <sheetData>
    <row r="1" spans="1:34" s="558" customFormat="1" x14ac:dyDescent="0.25">
      <c r="A1" s="553"/>
      <c r="B1" s="554"/>
      <c r="C1" s="29"/>
      <c r="D1" s="555"/>
      <c r="E1" s="555"/>
      <c r="F1" s="206" t="s">
        <v>0</v>
      </c>
      <c r="G1" s="556" t="s">
        <v>240</v>
      </c>
      <c r="H1" s="557"/>
      <c r="AH1" s="209" t="s">
        <v>241</v>
      </c>
    </row>
    <row r="2" spans="1:34" ht="15" x14ac:dyDescent="0.2">
      <c r="A2" s="794" t="s">
        <v>1</v>
      </c>
      <c r="B2" s="794"/>
      <c r="C2" s="749" t="s">
        <v>2</v>
      </c>
      <c r="D2" s="749"/>
      <c r="E2" s="749"/>
      <c r="F2" s="749"/>
      <c r="G2" s="749"/>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209" t="s">
        <v>241</v>
      </c>
    </row>
    <row r="3" spans="1:34" ht="15" x14ac:dyDescent="0.2">
      <c r="A3" s="794" t="s">
        <v>3</v>
      </c>
      <c r="B3" s="794"/>
      <c r="C3" s="796" t="s">
        <v>2</v>
      </c>
      <c r="D3" s="796"/>
      <c r="E3" s="796"/>
      <c r="F3" s="796"/>
      <c r="G3" s="796"/>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558" t="s">
        <v>241</v>
      </c>
    </row>
    <row r="4" spans="1:34" ht="15" x14ac:dyDescent="0.2">
      <c r="A4" s="794" t="s">
        <v>129</v>
      </c>
      <c r="B4" s="794"/>
      <c r="C4" s="807"/>
      <c r="D4" s="807"/>
      <c r="E4" s="807"/>
      <c r="F4" s="807"/>
      <c r="G4" s="807"/>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209" t="s">
        <v>241</v>
      </c>
    </row>
    <row r="5" spans="1:34" ht="15" x14ac:dyDescent="0.2">
      <c r="A5" s="794" t="s">
        <v>6</v>
      </c>
      <c r="B5" s="794"/>
      <c r="C5" s="795"/>
      <c r="D5" s="795"/>
      <c r="E5" s="795"/>
      <c r="F5" s="795"/>
      <c r="G5" s="795"/>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209" t="s">
        <v>241</v>
      </c>
    </row>
    <row r="6" spans="1:34" ht="15" x14ac:dyDescent="0.2">
      <c r="A6" s="794" t="s">
        <v>7</v>
      </c>
      <c r="B6" s="794"/>
      <c r="C6" s="796" t="s">
        <v>2</v>
      </c>
      <c r="D6" s="796"/>
      <c r="E6" s="796"/>
      <c r="F6" s="796"/>
      <c r="G6" s="796"/>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558" t="s">
        <v>241</v>
      </c>
    </row>
    <row r="7" spans="1:34" ht="15" x14ac:dyDescent="0.2">
      <c r="A7" s="794" t="s">
        <v>8</v>
      </c>
      <c r="B7" s="794"/>
      <c r="C7" s="796" t="s">
        <v>2</v>
      </c>
      <c r="D7" s="796"/>
      <c r="E7" s="796"/>
      <c r="F7" s="796"/>
      <c r="G7" s="796"/>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t="s">
        <v>241</v>
      </c>
    </row>
    <row r="8" spans="1:34" ht="15" x14ac:dyDescent="0.2">
      <c r="A8" s="794" t="s">
        <v>239</v>
      </c>
      <c r="B8" s="794"/>
      <c r="C8" s="796" t="s">
        <v>2</v>
      </c>
      <c r="D8" s="796"/>
      <c r="E8" s="796"/>
      <c r="F8" s="796"/>
      <c r="G8" s="796"/>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t="s">
        <v>241</v>
      </c>
    </row>
    <row r="9" spans="1:34" ht="15" x14ac:dyDescent="0.2">
      <c r="A9" s="794" t="s">
        <v>9</v>
      </c>
      <c r="B9" s="794"/>
      <c r="C9" s="807"/>
      <c r="D9" s="807"/>
      <c r="E9" s="807"/>
      <c r="F9" s="807"/>
      <c r="G9" s="807"/>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t="s">
        <v>241</v>
      </c>
    </row>
    <row r="10" spans="1:34" ht="15" x14ac:dyDescent="0.2">
      <c r="A10" s="548" t="s">
        <v>10</v>
      </c>
      <c r="B10" s="548"/>
      <c r="C10" s="796" t="s">
        <v>2</v>
      </c>
      <c r="D10" s="796"/>
      <c r="E10" s="796"/>
      <c r="F10" s="796"/>
      <c r="G10" s="796"/>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t="s">
        <v>241</v>
      </c>
    </row>
    <row r="11" spans="1:34" ht="15" x14ac:dyDescent="0.2">
      <c r="A11" s="794" t="s">
        <v>11</v>
      </c>
      <c r="B11" s="794"/>
      <c r="C11" s="796" t="s">
        <v>2</v>
      </c>
      <c r="D11" s="796"/>
      <c r="E11" s="796"/>
      <c r="F11" s="796"/>
      <c r="G11" s="796"/>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t="s">
        <v>241</v>
      </c>
    </row>
    <row r="12" spans="1:34" s="558" customFormat="1" ht="15" x14ac:dyDescent="0.25">
      <c r="A12" s="175"/>
      <c r="B12" s="175"/>
      <c r="C12" s="560"/>
      <c r="D12" s="176"/>
      <c r="E12" s="176"/>
      <c r="F12" s="176"/>
      <c r="G12" s="176"/>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t="s">
        <v>241</v>
      </c>
    </row>
    <row r="13" spans="1:34" s="558" customFormat="1" ht="18.75" x14ac:dyDescent="0.25">
      <c r="A13" s="809" t="s">
        <v>242</v>
      </c>
      <c r="B13" s="810"/>
      <c r="C13" s="810"/>
      <c r="D13" s="810"/>
      <c r="E13" s="810"/>
      <c r="F13" s="810"/>
      <c r="G13" s="810"/>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t="s">
        <v>241</v>
      </c>
    </row>
    <row r="14" spans="1:34" s="558" customFormat="1" ht="14.25" customHeight="1" x14ac:dyDescent="0.25">
      <c r="A14" s="811"/>
      <c r="B14" s="812"/>
      <c r="C14" s="812"/>
      <c r="D14" s="812"/>
      <c r="E14" s="812"/>
      <c r="F14" s="812"/>
      <c r="G14" s="812"/>
      <c r="H14" s="557"/>
      <c r="AH14" s="558" t="s">
        <v>241</v>
      </c>
    </row>
    <row r="15" spans="1:34" s="558" customFormat="1" x14ac:dyDescent="0.25">
      <c r="A15" s="808" t="s">
        <v>243</v>
      </c>
      <c r="B15" s="803" t="s">
        <v>244</v>
      </c>
      <c r="C15" s="799" t="s">
        <v>245</v>
      </c>
      <c r="D15" s="800" t="s">
        <v>246</v>
      </c>
      <c r="E15" s="800"/>
      <c r="F15" s="800"/>
      <c r="G15" s="800" t="s">
        <v>247</v>
      </c>
      <c r="AA15" s="209" t="s">
        <v>241</v>
      </c>
    </row>
    <row r="16" spans="1:34" s="558" customFormat="1" ht="39" customHeight="1" x14ac:dyDescent="0.25">
      <c r="A16" s="808"/>
      <c r="B16" s="804"/>
      <c r="C16" s="799"/>
      <c r="D16" s="545" t="s">
        <v>248</v>
      </c>
      <c r="E16" s="545" t="s">
        <v>249</v>
      </c>
      <c r="F16" s="545" t="s">
        <v>250</v>
      </c>
      <c r="G16" s="800"/>
      <c r="AA16" s="209" t="s">
        <v>241</v>
      </c>
    </row>
    <row r="17" spans="1:27" s="558" customFormat="1" ht="11.25" x14ac:dyDescent="0.25">
      <c r="A17" s="546">
        <v>1</v>
      </c>
      <c r="B17" s="544">
        <v>2</v>
      </c>
      <c r="C17" s="544">
        <v>3</v>
      </c>
      <c r="D17" s="545">
        <v>4</v>
      </c>
      <c r="E17" s="545">
        <v>5</v>
      </c>
      <c r="F17" s="545">
        <v>6</v>
      </c>
      <c r="G17" s="545">
        <v>7</v>
      </c>
      <c r="AA17" s="558" t="s">
        <v>241</v>
      </c>
    </row>
    <row r="18" spans="1:27" s="558" customFormat="1" ht="21" x14ac:dyDescent="0.25">
      <c r="A18" s="546"/>
      <c r="B18" s="561" t="s">
        <v>872</v>
      </c>
      <c r="C18" s="546" t="s">
        <v>251</v>
      </c>
      <c r="D18" s="562"/>
      <c r="E18" s="562"/>
      <c r="F18" s="562"/>
      <c r="G18" s="562"/>
    </row>
    <row r="19" spans="1:27" s="558" customFormat="1" ht="11.25" x14ac:dyDescent="0.25">
      <c r="A19" s="546" t="s">
        <v>18</v>
      </c>
      <c r="B19" s="561" t="s">
        <v>873</v>
      </c>
      <c r="C19" s="98" t="s">
        <v>252</v>
      </c>
      <c r="D19" s="562"/>
      <c r="E19" s="562"/>
      <c r="F19" s="562"/>
      <c r="G19" s="562"/>
    </row>
    <row r="20" spans="1:27" s="558" customFormat="1" ht="11.25" x14ac:dyDescent="0.25">
      <c r="A20" s="563" t="s">
        <v>874</v>
      </c>
      <c r="B20" s="564" t="s">
        <v>254</v>
      </c>
      <c r="C20" s="565" t="s">
        <v>255</v>
      </c>
      <c r="D20" s="562"/>
      <c r="E20" s="562"/>
      <c r="F20" s="562"/>
      <c r="G20" s="562"/>
    </row>
    <row r="21" spans="1:27" s="558" customFormat="1" ht="11.25" x14ac:dyDescent="0.25">
      <c r="A21" s="563" t="s">
        <v>875</v>
      </c>
      <c r="B21" s="564" t="s">
        <v>257</v>
      </c>
      <c r="C21" s="565" t="s">
        <v>258</v>
      </c>
      <c r="D21" s="562"/>
      <c r="E21" s="562"/>
      <c r="F21" s="562"/>
      <c r="G21" s="562"/>
    </row>
    <row r="22" spans="1:27" s="558" customFormat="1" ht="11.25" x14ac:dyDescent="0.25">
      <c r="A22" s="563" t="s">
        <v>876</v>
      </c>
      <c r="B22" s="564" t="s">
        <v>260</v>
      </c>
      <c r="C22" s="565" t="s">
        <v>261</v>
      </c>
      <c r="D22" s="562"/>
      <c r="E22" s="562"/>
      <c r="F22" s="562"/>
      <c r="G22" s="562"/>
    </row>
    <row r="23" spans="1:27" s="558" customFormat="1" ht="11.25" x14ac:dyDescent="0.25">
      <c r="A23" s="566" t="s">
        <v>877</v>
      </c>
      <c r="B23" s="564" t="s">
        <v>878</v>
      </c>
      <c r="C23" s="565" t="s">
        <v>263</v>
      </c>
      <c r="D23" s="562"/>
      <c r="E23" s="562"/>
      <c r="F23" s="562"/>
      <c r="G23" s="562"/>
    </row>
    <row r="24" spans="1:27" s="558" customFormat="1" ht="11.25" x14ac:dyDescent="0.25">
      <c r="A24" s="563" t="s">
        <v>879</v>
      </c>
      <c r="B24" s="567" t="s">
        <v>880</v>
      </c>
      <c r="C24" s="565" t="s">
        <v>264</v>
      </c>
      <c r="D24" s="562"/>
      <c r="E24" s="562"/>
      <c r="F24" s="562"/>
      <c r="G24" s="562"/>
    </row>
    <row r="25" spans="1:27" s="558" customFormat="1" ht="22.5" x14ac:dyDescent="0.25">
      <c r="A25" s="563" t="s">
        <v>881</v>
      </c>
      <c r="B25" s="567" t="s">
        <v>882</v>
      </c>
      <c r="C25" s="565" t="s">
        <v>265</v>
      </c>
      <c r="D25" s="562"/>
      <c r="E25" s="562"/>
      <c r="F25" s="562"/>
      <c r="G25" s="562"/>
    </row>
    <row r="26" spans="1:27" s="558" customFormat="1" ht="31.5" x14ac:dyDescent="0.25">
      <c r="A26" s="546" t="s">
        <v>20</v>
      </c>
      <c r="B26" s="561" t="s">
        <v>883</v>
      </c>
      <c r="C26" s="98" t="s">
        <v>268</v>
      </c>
      <c r="D26" s="562"/>
      <c r="E26" s="562"/>
      <c r="F26" s="562"/>
      <c r="G26" s="562"/>
    </row>
    <row r="27" spans="1:27" s="558" customFormat="1" ht="11.25" x14ac:dyDescent="0.25">
      <c r="A27" s="563" t="s">
        <v>884</v>
      </c>
      <c r="B27" s="564" t="s">
        <v>267</v>
      </c>
      <c r="C27" s="565" t="s">
        <v>253</v>
      </c>
      <c r="D27" s="562"/>
      <c r="E27" s="562"/>
      <c r="F27" s="562"/>
      <c r="G27" s="562"/>
    </row>
    <row r="28" spans="1:27" s="558" customFormat="1" ht="11.25" x14ac:dyDescent="0.25">
      <c r="A28" s="563" t="s">
        <v>885</v>
      </c>
      <c r="B28" s="564" t="s">
        <v>886</v>
      </c>
      <c r="C28" s="565" t="s">
        <v>256</v>
      </c>
      <c r="D28" s="562"/>
      <c r="E28" s="562"/>
      <c r="F28" s="562"/>
      <c r="G28" s="562"/>
    </row>
    <row r="29" spans="1:27" s="558" customFormat="1" ht="11.25" x14ac:dyDescent="0.25">
      <c r="A29" s="563" t="s">
        <v>887</v>
      </c>
      <c r="B29" s="567" t="s">
        <v>888</v>
      </c>
      <c r="C29" s="565" t="s">
        <v>259</v>
      </c>
      <c r="D29" s="562"/>
      <c r="E29" s="562"/>
      <c r="F29" s="562"/>
      <c r="G29" s="562"/>
    </row>
    <row r="30" spans="1:27" s="558" customFormat="1" ht="11.25" x14ac:dyDescent="0.25">
      <c r="A30" s="563" t="s">
        <v>889</v>
      </c>
      <c r="B30" s="567" t="s">
        <v>890</v>
      </c>
      <c r="C30" s="565" t="s">
        <v>273</v>
      </c>
      <c r="D30" s="562"/>
      <c r="E30" s="562"/>
      <c r="F30" s="562"/>
      <c r="G30" s="562"/>
    </row>
    <row r="31" spans="1:27" s="558" customFormat="1" ht="11.25" x14ac:dyDescent="0.25">
      <c r="A31" s="563" t="s">
        <v>891</v>
      </c>
      <c r="B31" s="567" t="s">
        <v>892</v>
      </c>
      <c r="C31" s="565" t="s">
        <v>262</v>
      </c>
      <c r="D31" s="562"/>
      <c r="E31" s="562"/>
      <c r="F31" s="562"/>
      <c r="G31" s="562"/>
    </row>
    <row r="32" spans="1:27" s="558" customFormat="1" ht="11.25" x14ac:dyDescent="0.25">
      <c r="A32" s="563" t="s">
        <v>893</v>
      </c>
      <c r="B32" s="564" t="s">
        <v>894</v>
      </c>
      <c r="C32" s="565" t="s">
        <v>275</v>
      </c>
      <c r="D32" s="562"/>
      <c r="E32" s="562"/>
      <c r="F32" s="562"/>
      <c r="G32" s="562"/>
    </row>
    <row r="33" spans="1:7" s="558" customFormat="1" ht="11.25" x14ac:dyDescent="0.25">
      <c r="A33" s="563" t="s">
        <v>895</v>
      </c>
      <c r="B33" s="567" t="s">
        <v>896</v>
      </c>
      <c r="C33" s="565" t="s">
        <v>276</v>
      </c>
      <c r="D33" s="562"/>
      <c r="E33" s="562"/>
      <c r="F33" s="562"/>
      <c r="G33" s="562"/>
    </row>
    <row r="34" spans="1:7" s="558" customFormat="1" ht="22.5" x14ac:dyDescent="0.25">
      <c r="A34" s="563" t="s">
        <v>897</v>
      </c>
      <c r="B34" s="567" t="s">
        <v>898</v>
      </c>
      <c r="C34" s="565" t="s">
        <v>279</v>
      </c>
      <c r="D34" s="562"/>
      <c r="E34" s="562"/>
      <c r="F34" s="562"/>
      <c r="G34" s="562"/>
    </row>
    <row r="35" spans="1:7" s="558" customFormat="1" ht="21" x14ac:dyDescent="0.25">
      <c r="A35" s="568" t="s">
        <v>22</v>
      </c>
      <c r="B35" s="561" t="s">
        <v>899</v>
      </c>
      <c r="C35" s="98" t="s">
        <v>282</v>
      </c>
      <c r="D35" s="562"/>
      <c r="E35" s="562"/>
      <c r="F35" s="562"/>
      <c r="G35" s="562"/>
    </row>
    <row r="36" spans="1:7" s="558" customFormat="1" ht="11.25" x14ac:dyDescent="0.25">
      <c r="A36" s="566" t="s">
        <v>277</v>
      </c>
      <c r="B36" s="564" t="s">
        <v>278</v>
      </c>
      <c r="C36" s="565" t="s">
        <v>285</v>
      </c>
      <c r="D36" s="562"/>
      <c r="E36" s="562"/>
      <c r="F36" s="562"/>
      <c r="G36" s="562"/>
    </row>
    <row r="37" spans="1:7" s="558" customFormat="1" ht="11.25" x14ac:dyDescent="0.25">
      <c r="A37" s="563" t="s">
        <v>280</v>
      </c>
      <c r="B37" s="564" t="s">
        <v>281</v>
      </c>
      <c r="C37" s="565" t="s">
        <v>266</v>
      </c>
      <c r="D37" s="562"/>
      <c r="E37" s="562"/>
      <c r="F37" s="562"/>
      <c r="G37" s="562"/>
    </row>
    <row r="38" spans="1:7" s="558" customFormat="1" ht="11.25" x14ac:dyDescent="0.25">
      <c r="A38" s="563" t="s">
        <v>283</v>
      </c>
      <c r="B38" s="564" t="s">
        <v>284</v>
      </c>
      <c r="C38" s="565" t="s">
        <v>290</v>
      </c>
      <c r="D38" s="562"/>
      <c r="E38" s="562"/>
      <c r="F38" s="562"/>
      <c r="G38" s="562"/>
    </row>
    <row r="39" spans="1:7" s="558" customFormat="1" ht="22.5" x14ac:dyDescent="0.25">
      <c r="A39" s="563" t="s">
        <v>286</v>
      </c>
      <c r="B39" s="564" t="s">
        <v>287</v>
      </c>
      <c r="C39" s="565" t="s">
        <v>269</v>
      </c>
      <c r="D39" s="562"/>
      <c r="E39" s="562"/>
      <c r="F39" s="562"/>
      <c r="G39" s="562"/>
    </row>
    <row r="40" spans="1:7" s="558" customFormat="1" ht="11.25" x14ac:dyDescent="0.25">
      <c r="A40" s="563" t="s">
        <v>288</v>
      </c>
      <c r="B40" s="564" t="s">
        <v>289</v>
      </c>
      <c r="C40" s="565" t="s">
        <v>270</v>
      </c>
      <c r="D40" s="562"/>
      <c r="E40" s="562"/>
      <c r="F40" s="562"/>
      <c r="G40" s="562"/>
    </row>
    <row r="41" spans="1:7" s="558" customFormat="1" ht="11.25" x14ac:dyDescent="0.25">
      <c r="A41" s="563" t="s">
        <v>291</v>
      </c>
      <c r="B41" s="564" t="s">
        <v>292</v>
      </c>
      <c r="C41" s="565" t="s">
        <v>271</v>
      </c>
      <c r="D41" s="562"/>
      <c r="E41" s="562"/>
      <c r="F41" s="562"/>
      <c r="G41" s="562"/>
    </row>
    <row r="42" spans="1:7" s="558" customFormat="1" ht="11.25" x14ac:dyDescent="0.25">
      <c r="A42" s="563" t="s">
        <v>293</v>
      </c>
      <c r="B42" s="564" t="s">
        <v>294</v>
      </c>
      <c r="C42" s="565" t="s">
        <v>299</v>
      </c>
      <c r="D42" s="562"/>
      <c r="E42" s="562"/>
      <c r="F42" s="562"/>
      <c r="G42" s="562"/>
    </row>
    <row r="43" spans="1:7" s="558" customFormat="1" ht="11.25" x14ac:dyDescent="0.25">
      <c r="A43" s="563" t="s">
        <v>295</v>
      </c>
      <c r="B43" s="564" t="s">
        <v>296</v>
      </c>
      <c r="C43" s="565" t="s">
        <v>272</v>
      </c>
      <c r="D43" s="562"/>
      <c r="E43" s="562"/>
      <c r="F43" s="562"/>
      <c r="G43" s="562"/>
    </row>
    <row r="44" spans="1:7" s="558" customFormat="1" ht="11.25" x14ac:dyDescent="0.25">
      <c r="A44" s="563" t="s">
        <v>297</v>
      </c>
      <c r="B44" s="564" t="s">
        <v>298</v>
      </c>
      <c r="C44" s="565" t="s">
        <v>301</v>
      </c>
      <c r="D44" s="562"/>
      <c r="E44" s="562"/>
      <c r="F44" s="562"/>
      <c r="G44" s="562"/>
    </row>
    <row r="45" spans="1:7" s="558" customFormat="1" ht="22.5" x14ac:dyDescent="0.25">
      <c r="A45" s="563" t="s">
        <v>900</v>
      </c>
      <c r="B45" s="561" t="s">
        <v>901</v>
      </c>
      <c r="C45" s="569" t="s">
        <v>303</v>
      </c>
      <c r="D45" s="562"/>
      <c r="E45" s="562"/>
      <c r="F45" s="562"/>
      <c r="G45" s="562"/>
    </row>
    <row r="46" spans="1:7" s="558" customFormat="1" ht="11.25" x14ac:dyDescent="0.25">
      <c r="A46" s="563" t="s">
        <v>902</v>
      </c>
      <c r="B46" s="570" t="s">
        <v>903</v>
      </c>
      <c r="C46" s="98" t="s">
        <v>274</v>
      </c>
      <c r="D46" s="562"/>
      <c r="E46" s="562"/>
      <c r="F46" s="562"/>
      <c r="G46" s="562"/>
    </row>
    <row r="47" spans="1:7" s="558" customFormat="1" ht="11.25" x14ac:dyDescent="0.25">
      <c r="A47" s="546"/>
      <c r="B47" s="561" t="s">
        <v>904</v>
      </c>
      <c r="C47" s="98" t="s">
        <v>308</v>
      </c>
      <c r="D47" s="562"/>
      <c r="E47" s="562"/>
      <c r="F47" s="562"/>
      <c r="G47" s="562"/>
    </row>
    <row r="48" spans="1:7" s="558" customFormat="1" ht="31.5" x14ac:dyDescent="0.25">
      <c r="A48" s="546" t="s">
        <v>302</v>
      </c>
      <c r="B48" s="561" t="s">
        <v>905</v>
      </c>
      <c r="C48" s="98" t="s">
        <v>310</v>
      </c>
      <c r="D48" s="562"/>
      <c r="E48" s="562"/>
      <c r="F48" s="562"/>
      <c r="G48" s="562"/>
    </row>
    <row r="49" spans="1:7" s="558" customFormat="1" ht="11.25" x14ac:dyDescent="0.25">
      <c r="A49" s="563" t="s">
        <v>304</v>
      </c>
      <c r="B49" s="564" t="s">
        <v>305</v>
      </c>
      <c r="C49" s="565" t="s">
        <v>313</v>
      </c>
      <c r="D49" s="562"/>
      <c r="E49" s="562"/>
      <c r="F49" s="562"/>
      <c r="G49" s="562"/>
    </row>
    <row r="50" spans="1:7" s="558" customFormat="1" ht="11.25" x14ac:dyDescent="0.25">
      <c r="A50" s="563" t="s">
        <v>306</v>
      </c>
      <c r="B50" s="564" t="s">
        <v>307</v>
      </c>
      <c r="C50" s="565" t="s">
        <v>315</v>
      </c>
      <c r="D50" s="562"/>
      <c r="E50" s="562"/>
      <c r="F50" s="562"/>
      <c r="G50" s="562"/>
    </row>
    <row r="51" spans="1:7" s="558" customFormat="1" ht="22.5" x14ac:dyDescent="0.25">
      <c r="A51" s="563" t="s">
        <v>309</v>
      </c>
      <c r="B51" s="564" t="s">
        <v>906</v>
      </c>
      <c r="C51" s="565" t="s">
        <v>316</v>
      </c>
      <c r="D51" s="562"/>
      <c r="E51" s="562"/>
      <c r="F51" s="562"/>
      <c r="G51" s="562"/>
    </row>
    <row r="52" spans="1:7" s="558" customFormat="1" ht="11.25" x14ac:dyDescent="0.25">
      <c r="A52" s="563" t="s">
        <v>311</v>
      </c>
      <c r="B52" s="564" t="s">
        <v>312</v>
      </c>
      <c r="C52" s="565" t="s">
        <v>319</v>
      </c>
      <c r="D52" s="562"/>
      <c r="E52" s="562"/>
      <c r="F52" s="562"/>
      <c r="G52" s="562"/>
    </row>
    <row r="53" spans="1:7" s="558" customFormat="1" ht="21" x14ac:dyDescent="0.25">
      <c r="A53" s="563" t="s">
        <v>314</v>
      </c>
      <c r="B53" s="561" t="s">
        <v>907</v>
      </c>
      <c r="C53" s="98" t="s">
        <v>322</v>
      </c>
      <c r="D53" s="562"/>
      <c r="E53" s="562"/>
      <c r="F53" s="562"/>
      <c r="G53" s="562"/>
    </row>
    <row r="54" spans="1:7" s="558" customFormat="1" ht="22.5" x14ac:dyDescent="0.25">
      <c r="A54" s="566" t="s">
        <v>51</v>
      </c>
      <c r="B54" s="564" t="s">
        <v>908</v>
      </c>
      <c r="C54" s="565" t="s">
        <v>325</v>
      </c>
      <c r="D54" s="562"/>
      <c r="E54" s="562"/>
      <c r="F54" s="562"/>
      <c r="G54" s="562"/>
    </row>
    <row r="55" spans="1:7" s="558" customFormat="1" ht="11.25" x14ac:dyDescent="0.25">
      <c r="A55" s="563" t="s">
        <v>317</v>
      </c>
      <c r="B55" s="564" t="s">
        <v>318</v>
      </c>
      <c r="C55" s="565" t="s">
        <v>328</v>
      </c>
      <c r="D55" s="562"/>
      <c r="E55" s="562"/>
      <c r="F55" s="562"/>
      <c r="G55" s="562"/>
    </row>
    <row r="56" spans="1:7" s="558" customFormat="1" ht="11.25" x14ac:dyDescent="0.25">
      <c r="A56" s="563" t="s">
        <v>320</v>
      </c>
      <c r="B56" s="564" t="s">
        <v>321</v>
      </c>
      <c r="C56" s="565" t="s">
        <v>331</v>
      </c>
      <c r="D56" s="562"/>
      <c r="E56" s="562"/>
      <c r="F56" s="562"/>
      <c r="G56" s="562"/>
    </row>
    <row r="57" spans="1:7" s="558" customFormat="1" ht="22.5" x14ac:dyDescent="0.25">
      <c r="A57" s="563" t="s">
        <v>323</v>
      </c>
      <c r="B57" s="564" t="s">
        <v>324</v>
      </c>
      <c r="C57" s="565" t="s">
        <v>334</v>
      </c>
      <c r="D57" s="562"/>
      <c r="E57" s="562"/>
      <c r="F57" s="562"/>
      <c r="G57" s="562"/>
    </row>
    <row r="58" spans="1:7" s="558" customFormat="1" ht="22.5" x14ac:dyDescent="0.25">
      <c r="A58" s="563" t="s">
        <v>326</v>
      </c>
      <c r="B58" s="564" t="s">
        <v>327</v>
      </c>
      <c r="C58" s="565" t="s">
        <v>337</v>
      </c>
      <c r="D58" s="562"/>
      <c r="E58" s="562"/>
      <c r="F58" s="562"/>
      <c r="G58" s="562"/>
    </row>
    <row r="59" spans="1:7" s="558" customFormat="1" ht="11.25" x14ac:dyDescent="0.25">
      <c r="A59" s="563" t="s">
        <v>329</v>
      </c>
      <c r="B59" s="564" t="s">
        <v>330</v>
      </c>
      <c r="C59" s="565" t="s">
        <v>339</v>
      </c>
      <c r="D59" s="562"/>
      <c r="E59" s="562"/>
      <c r="F59" s="562"/>
      <c r="G59" s="562"/>
    </row>
    <row r="60" spans="1:7" s="558" customFormat="1" ht="22.5" x14ac:dyDescent="0.25">
      <c r="A60" s="563" t="s">
        <v>332</v>
      </c>
      <c r="B60" s="564" t="s">
        <v>333</v>
      </c>
      <c r="C60" s="565" t="s">
        <v>342</v>
      </c>
      <c r="D60" s="562"/>
      <c r="E60" s="562"/>
      <c r="F60" s="562"/>
      <c r="G60" s="562"/>
    </row>
    <row r="61" spans="1:7" s="558" customFormat="1" ht="11.25" x14ac:dyDescent="0.25">
      <c r="A61" s="563" t="s">
        <v>335</v>
      </c>
      <c r="B61" s="564" t="s">
        <v>336</v>
      </c>
      <c r="C61" s="565" t="s">
        <v>345</v>
      </c>
      <c r="D61" s="562"/>
      <c r="E61" s="562"/>
      <c r="F61" s="562"/>
      <c r="G61" s="562"/>
    </row>
    <row r="62" spans="1:7" s="558" customFormat="1" ht="22.5" x14ac:dyDescent="0.25">
      <c r="A62" s="563" t="s">
        <v>338</v>
      </c>
      <c r="B62" s="564" t="s">
        <v>909</v>
      </c>
      <c r="C62" s="565" t="s">
        <v>346</v>
      </c>
      <c r="D62" s="562"/>
      <c r="E62" s="562"/>
      <c r="F62" s="562"/>
      <c r="G62" s="562"/>
    </row>
    <row r="63" spans="1:7" s="558" customFormat="1" ht="11.25" x14ac:dyDescent="0.25">
      <c r="A63" s="563" t="s">
        <v>340</v>
      </c>
      <c r="B63" s="564" t="s">
        <v>341</v>
      </c>
      <c r="C63" s="565" t="s">
        <v>349</v>
      </c>
      <c r="D63" s="562"/>
      <c r="E63" s="562"/>
      <c r="F63" s="562"/>
      <c r="G63" s="562"/>
    </row>
    <row r="64" spans="1:7" s="558" customFormat="1" ht="11.25" x14ac:dyDescent="0.25">
      <c r="A64" s="563" t="s">
        <v>343</v>
      </c>
      <c r="B64" s="564" t="s">
        <v>344</v>
      </c>
      <c r="C64" s="565" t="s">
        <v>352</v>
      </c>
      <c r="D64" s="562"/>
      <c r="E64" s="562"/>
      <c r="F64" s="562"/>
      <c r="G64" s="562"/>
    </row>
    <row r="65" spans="1:7" s="558" customFormat="1" ht="11.25" x14ac:dyDescent="0.25">
      <c r="A65" s="563" t="s">
        <v>119</v>
      </c>
      <c r="B65" s="564" t="s">
        <v>910</v>
      </c>
      <c r="C65" s="565" t="s">
        <v>355</v>
      </c>
      <c r="D65" s="562"/>
      <c r="E65" s="562"/>
      <c r="F65" s="562"/>
      <c r="G65" s="562"/>
    </row>
    <row r="66" spans="1:7" s="558" customFormat="1" ht="22.5" x14ac:dyDescent="0.25">
      <c r="A66" s="563" t="s">
        <v>347</v>
      </c>
      <c r="B66" s="564" t="s">
        <v>348</v>
      </c>
      <c r="C66" s="565" t="s">
        <v>358</v>
      </c>
      <c r="D66" s="562"/>
      <c r="E66" s="562"/>
      <c r="F66" s="562"/>
      <c r="G66" s="562"/>
    </row>
    <row r="67" spans="1:7" s="558" customFormat="1" ht="22.5" x14ac:dyDescent="0.25">
      <c r="A67" s="563" t="s">
        <v>350</v>
      </c>
      <c r="B67" s="564" t="s">
        <v>351</v>
      </c>
      <c r="C67" s="565" t="s">
        <v>361</v>
      </c>
      <c r="D67" s="562"/>
      <c r="E67" s="562"/>
      <c r="F67" s="562"/>
      <c r="G67" s="562"/>
    </row>
    <row r="68" spans="1:7" s="558" customFormat="1" ht="11.25" x14ac:dyDescent="0.25">
      <c r="A68" s="563" t="s">
        <v>353</v>
      </c>
      <c r="B68" s="564" t="s">
        <v>354</v>
      </c>
      <c r="C68" s="565" t="s">
        <v>364</v>
      </c>
      <c r="D68" s="562"/>
      <c r="E68" s="562"/>
      <c r="F68" s="562"/>
      <c r="G68" s="562"/>
    </row>
    <row r="69" spans="1:7" s="558" customFormat="1" ht="11.25" x14ac:dyDescent="0.25">
      <c r="A69" s="563" t="s">
        <v>356</v>
      </c>
      <c r="B69" s="564" t="s">
        <v>357</v>
      </c>
      <c r="C69" s="565" t="s">
        <v>367</v>
      </c>
      <c r="D69" s="562"/>
      <c r="E69" s="562"/>
      <c r="F69" s="562"/>
      <c r="G69" s="562"/>
    </row>
    <row r="70" spans="1:7" s="558" customFormat="1" ht="22.5" x14ac:dyDescent="0.25">
      <c r="A70" s="563" t="s">
        <v>359</v>
      </c>
      <c r="B70" s="564" t="s">
        <v>360</v>
      </c>
      <c r="C70" s="565" t="s">
        <v>370</v>
      </c>
      <c r="D70" s="562"/>
      <c r="E70" s="562"/>
      <c r="F70" s="562"/>
      <c r="G70" s="562"/>
    </row>
    <row r="71" spans="1:7" s="558" customFormat="1" ht="22.5" x14ac:dyDescent="0.25">
      <c r="A71" s="563" t="s">
        <v>362</v>
      </c>
      <c r="B71" s="564" t="s">
        <v>363</v>
      </c>
      <c r="C71" s="565" t="s">
        <v>373</v>
      </c>
      <c r="D71" s="562"/>
      <c r="E71" s="562"/>
      <c r="F71" s="562"/>
      <c r="G71" s="562"/>
    </row>
    <row r="72" spans="1:7" s="558" customFormat="1" ht="22.5" x14ac:dyDescent="0.25">
      <c r="A72" s="563" t="s">
        <v>365</v>
      </c>
      <c r="B72" s="564" t="s">
        <v>366</v>
      </c>
      <c r="C72" s="565" t="s">
        <v>374</v>
      </c>
      <c r="D72" s="562"/>
      <c r="E72" s="562"/>
      <c r="F72" s="562"/>
      <c r="G72" s="562"/>
    </row>
    <row r="73" spans="1:7" s="558" customFormat="1" ht="11.25" x14ac:dyDescent="0.25">
      <c r="A73" s="563" t="s">
        <v>368</v>
      </c>
      <c r="B73" s="564" t="s">
        <v>369</v>
      </c>
      <c r="C73" s="565" t="s">
        <v>377</v>
      </c>
      <c r="D73" s="562"/>
      <c r="E73" s="562"/>
      <c r="F73" s="562"/>
      <c r="G73" s="562"/>
    </row>
    <row r="74" spans="1:7" s="558" customFormat="1" ht="11.25" x14ac:dyDescent="0.25">
      <c r="A74" s="563" t="s">
        <v>371</v>
      </c>
      <c r="B74" s="564" t="s">
        <v>372</v>
      </c>
      <c r="C74" s="565" t="s">
        <v>380</v>
      </c>
      <c r="D74" s="562"/>
      <c r="E74" s="562"/>
      <c r="F74" s="562"/>
      <c r="G74" s="562"/>
    </row>
    <row r="75" spans="1:7" s="558" customFormat="1" ht="11.25" x14ac:dyDescent="0.25">
      <c r="A75" s="563" t="s">
        <v>125</v>
      </c>
      <c r="B75" s="96" t="s">
        <v>911</v>
      </c>
      <c r="C75" s="571" t="s">
        <v>383</v>
      </c>
      <c r="D75" s="562"/>
      <c r="E75" s="562"/>
      <c r="F75" s="562"/>
      <c r="G75" s="562"/>
    </row>
    <row r="76" spans="1:7" s="558" customFormat="1" ht="11.25" x14ac:dyDescent="0.25">
      <c r="A76" s="97" t="s">
        <v>375</v>
      </c>
      <c r="B76" s="564" t="s">
        <v>376</v>
      </c>
      <c r="C76" s="565" t="s">
        <v>386</v>
      </c>
      <c r="D76" s="562"/>
      <c r="E76" s="562"/>
      <c r="F76" s="562"/>
      <c r="G76" s="562"/>
    </row>
    <row r="77" spans="1:7" s="558" customFormat="1" ht="11.25" x14ac:dyDescent="0.25">
      <c r="A77" s="563" t="s">
        <v>378</v>
      </c>
      <c r="B77" s="564" t="s">
        <v>379</v>
      </c>
      <c r="C77" s="565" t="s">
        <v>388</v>
      </c>
      <c r="D77" s="562"/>
      <c r="E77" s="562"/>
      <c r="F77" s="562"/>
      <c r="G77" s="562"/>
    </row>
    <row r="78" spans="1:7" s="558" customFormat="1" ht="11.25" x14ac:dyDescent="0.25">
      <c r="A78" s="563" t="s">
        <v>381</v>
      </c>
      <c r="B78" s="564" t="s">
        <v>382</v>
      </c>
      <c r="C78" s="565" t="s">
        <v>391</v>
      </c>
      <c r="D78" s="562"/>
      <c r="E78" s="562"/>
      <c r="F78" s="562"/>
      <c r="G78" s="562"/>
    </row>
    <row r="79" spans="1:7" s="558" customFormat="1" ht="21" x14ac:dyDescent="0.25">
      <c r="A79" s="568" t="s">
        <v>384</v>
      </c>
      <c r="B79" s="561" t="s">
        <v>385</v>
      </c>
      <c r="C79" s="98" t="s">
        <v>392</v>
      </c>
      <c r="D79" s="562"/>
      <c r="E79" s="562"/>
      <c r="F79" s="562"/>
      <c r="G79" s="562"/>
    </row>
    <row r="80" spans="1:7" s="558" customFormat="1" ht="11.25" x14ac:dyDescent="0.25">
      <c r="A80" s="546" t="s">
        <v>387</v>
      </c>
      <c r="B80" s="561" t="s">
        <v>300</v>
      </c>
      <c r="C80" s="98" t="s">
        <v>395</v>
      </c>
      <c r="D80" s="562"/>
      <c r="E80" s="562"/>
      <c r="F80" s="562"/>
      <c r="G80" s="562"/>
    </row>
    <row r="81" spans="1:8" s="558" customFormat="1" ht="11.25" x14ac:dyDescent="0.25">
      <c r="A81" s="546" t="s">
        <v>389</v>
      </c>
      <c r="B81" s="561" t="s">
        <v>390</v>
      </c>
      <c r="C81" s="98" t="s">
        <v>396</v>
      </c>
      <c r="D81" s="562"/>
      <c r="E81" s="562"/>
      <c r="F81" s="562"/>
      <c r="G81" s="562"/>
    </row>
    <row r="82" spans="1:8" s="557" customFormat="1" ht="11.25" x14ac:dyDescent="0.25">
      <c r="A82" s="546"/>
      <c r="B82" s="561" t="s">
        <v>912</v>
      </c>
      <c r="C82" s="98" t="s">
        <v>913</v>
      </c>
      <c r="D82" s="562"/>
      <c r="E82" s="562"/>
      <c r="F82" s="562"/>
      <c r="G82" s="562"/>
    </row>
    <row r="83" spans="1:8" s="557" customFormat="1" ht="11.25" x14ac:dyDescent="0.25">
      <c r="A83" s="546" t="s">
        <v>393</v>
      </c>
      <c r="B83" s="561" t="s">
        <v>394</v>
      </c>
      <c r="C83" s="98" t="s">
        <v>914</v>
      </c>
      <c r="D83" s="562"/>
      <c r="E83" s="562"/>
      <c r="F83" s="562"/>
      <c r="G83" s="562"/>
    </row>
    <row r="84" spans="1:8" s="557" customFormat="1" ht="11.25" x14ac:dyDescent="0.25">
      <c r="A84" s="546"/>
      <c r="B84" s="561" t="s">
        <v>915</v>
      </c>
      <c r="C84" s="98" t="s">
        <v>916</v>
      </c>
      <c r="D84" s="562"/>
      <c r="E84" s="562"/>
      <c r="F84" s="562"/>
      <c r="G84" s="562"/>
    </row>
    <row r="85" spans="1:8" s="557" customFormat="1" ht="11.25" x14ac:dyDescent="0.25">
      <c r="A85" s="144"/>
    </row>
    <row r="86" spans="1:8" s="557" customFormat="1" ht="11.25" x14ac:dyDescent="0.25">
      <c r="A86" s="144"/>
    </row>
    <row r="88" spans="1:8" s="572" customFormat="1" ht="11.25" customHeight="1" x14ac:dyDescent="0.25">
      <c r="A88" s="801" t="s">
        <v>397</v>
      </c>
      <c r="B88" s="803" t="s">
        <v>244</v>
      </c>
      <c r="C88" s="803" t="s">
        <v>245</v>
      </c>
      <c r="D88" s="805" t="s">
        <v>398</v>
      </c>
      <c r="E88" s="797" t="s">
        <v>247</v>
      </c>
    </row>
    <row r="89" spans="1:8" ht="51.75" customHeight="1" x14ac:dyDescent="0.25">
      <c r="A89" s="802"/>
      <c r="B89" s="804"/>
      <c r="C89" s="804"/>
      <c r="D89" s="806"/>
      <c r="E89" s="798"/>
      <c r="F89" s="559"/>
      <c r="G89" s="559"/>
      <c r="H89" s="559"/>
    </row>
    <row r="90" spans="1:8" ht="11.25" x14ac:dyDescent="0.25">
      <c r="A90" s="98" t="s">
        <v>151</v>
      </c>
      <c r="B90" s="544">
        <v>2</v>
      </c>
      <c r="C90" s="99">
        <v>3</v>
      </c>
      <c r="D90" s="573">
        <v>4</v>
      </c>
      <c r="E90" s="573">
        <v>5</v>
      </c>
      <c r="F90" s="559"/>
      <c r="G90" s="559"/>
      <c r="H90" s="559"/>
    </row>
    <row r="91" spans="1:8" ht="31.5" x14ac:dyDescent="0.25">
      <c r="A91" s="98"/>
      <c r="B91" s="561" t="s">
        <v>917</v>
      </c>
      <c r="C91" s="99">
        <v>101</v>
      </c>
      <c r="D91" s="574"/>
      <c r="E91" s="574"/>
      <c r="F91" s="559"/>
      <c r="G91" s="559"/>
      <c r="H91" s="559"/>
    </row>
    <row r="92" spans="1:8" ht="11.25" x14ac:dyDescent="0.25">
      <c r="A92" s="98" t="s">
        <v>399</v>
      </c>
      <c r="B92" s="561" t="s">
        <v>400</v>
      </c>
      <c r="C92" s="99">
        <v>102</v>
      </c>
      <c r="D92" s="574"/>
      <c r="E92" s="574"/>
      <c r="F92" s="559"/>
      <c r="G92" s="559"/>
      <c r="H92" s="559"/>
    </row>
    <row r="93" spans="1:8" ht="11.25" x14ac:dyDescent="0.25">
      <c r="A93" s="565" t="s">
        <v>401</v>
      </c>
      <c r="B93" s="564" t="s">
        <v>402</v>
      </c>
      <c r="C93" s="575">
        <v>103</v>
      </c>
      <c r="D93" s="574"/>
      <c r="E93" s="574"/>
      <c r="F93" s="559"/>
      <c r="G93" s="559"/>
      <c r="H93" s="559"/>
    </row>
    <row r="94" spans="1:8" ht="11.25" x14ac:dyDescent="0.25">
      <c r="A94" s="565" t="s">
        <v>403</v>
      </c>
      <c r="B94" s="564" t="s">
        <v>404</v>
      </c>
      <c r="C94" s="575">
        <v>104</v>
      </c>
      <c r="D94" s="574"/>
      <c r="E94" s="574"/>
      <c r="F94" s="559"/>
      <c r="G94" s="559"/>
      <c r="H94" s="559"/>
    </row>
    <row r="95" spans="1:8" ht="11.25" x14ac:dyDescent="0.25">
      <c r="A95" s="565" t="s">
        <v>405</v>
      </c>
      <c r="B95" s="564" t="s">
        <v>406</v>
      </c>
      <c r="C95" s="575">
        <v>105</v>
      </c>
      <c r="D95" s="574"/>
      <c r="E95" s="574"/>
      <c r="F95" s="559"/>
      <c r="G95" s="559"/>
      <c r="H95" s="559"/>
    </row>
    <row r="96" spans="1:8" ht="22.5" x14ac:dyDescent="0.25">
      <c r="A96" s="565" t="s">
        <v>407</v>
      </c>
      <c r="B96" s="564" t="s">
        <v>408</v>
      </c>
      <c r="C96" s="575">
        <v>106</v>
      </c>
      <c r="D96" s="574"/>
      <c r="E96" s="574"/>
      <c r="F96" s="559"/>
      <c r="G96" s="559"/>
      <c r="H96" s="559"/>
    </row>
    <row r="97" spans="1:8" ht="22.5" x14ac:dyDescent="0.25">
      <c r="A97" s="565" t="s">
        <v>409</v>
      </c>
      <c r="B97" s="564" t="s">
        <v>410</v>
      </c>
      <c r="C97" s="575">
        <v>107</v>
      </c>
      <c r="D97" s="574"/>
      <c r="E97" s="574"/>
      <c r="F97" s="559"/>
      <c r="G97" s="559"/>
      <c r="H97" s="559"/>
    </row>
    <row r="98" spans="1:8" ht="11.25" x14ac:dyDescent="0.25">
      <c r="A98" s="565" t="s">
        <v>411</v>
      </c>
      <c r="B98" s="564" t="s">
        <v>412</v>
      </c>
      <c r="C98" s="575">
        <v>108</v>
      </c>
      <c r="D98" s="574"/>
      <c r="E98" s="574"/>
      <c r="F98" s="559"/>
      <c r="G98" s="559"/>
      <c r="H98" s="559"/>
    </row>
    <row r="99" spans="1:8" ht="11.25" x14ac:dyDescent="0.25">
      <c r="A99" s="565" t="s">
        <v>413</v>
      </c>
      <c r="B99" s="561" t="s">
        <v>414</v>
      </c>
      <c r="C99" s="99">
        <v>109</v>
      </c>
      <c r="D99" s="574"/>
      <c r="E99" s="574"/>
      <c r="F99" s="559"/>
      <c r="G99" s="559"/>
      <c r="H99" s="559"/>
    </row>
    <row r="100" spans="1:8" ht="11.25" x14ac:dyDescent="0.25">
      <c r="A100" s="565" t="s">
        <v>415</v>
      </c>
      <c r="B100" s="561" t="s">
        <v>416</v>
      </c>
      <c r="C100" s="99">
        <v>110</v>
      </c>
      <c r="D100" s="574"/>
      <c r="E100" s="574"/>
      <c r="F100" s="559"/>
      <c r="G100" s="559"/>
      <c r="H100" s="559"/>
    </row>
    <row r="101" spans="1:8" ht="11.25" x14ac:dyDescent="0.25">
      <c r="A101" s="565" t="s">
        <v>418</v>
      </c>
      <c r="B101" s="561" t="s">
        <v>918</v>
      </c>
      <c r="C101" s="99">
        <v>111</v>
      </c>
      <c r="D101" s="574"/>
      <c r="E101" s="574"/>
      <c r="F101" s="559"/>
      <c r="G101" s="559"/>
      <c r="H101" s="559"/>
    </row>
    <row r="102" spans="1:8" ht="11.25" x14ac:dyDescent="0.25">
      <c r="A102" s="565" t="s">
        <v>417</v>
      </c>
      <c r="B102" s="561" t="s">
        <v>919</v>
      </c>
      <c r="C102" s="99">
        <v>112</v>
      </c>
      <c r="D102" s="574"/>
      <c r="E102" s="574"/>
      <c r="F102" s="559"/>
      <c r="G102" s="559"/>
      <c r="H102" s="559"/>
    </row>
    <row r="103" spans="1:8" ht="11.25" x14ac:dyDescent="0.25">
      <c r="A103" s="565" t="s">
        <v>420</v>
      </c>
      <c r="B103" s="564" t="s">
        <v>419</v>
      </c>
      <c r="C103" s="575">
        <v>113</v>
      </c>
      <c r="D103" s="574"/>
      <c r="E103" s="574"/>
      <c r="F103" s="559"/>
      <c r="G103" s="559"/>
      <c r="H103" s="559"/>
    </row>
    <row r="104" spans="1:8" ht="11.25" x14ac:dyDescent="0.25">
      <c r="A104" s="565" t="s">
        <v>422</v>
      </c>
      <c r="B104" s="564" t="s">
        <v>421</v>
      </c>
      <c r="C104" s="575">
        <v>114</v>
      </c>
      <c r="D104" s="574"/>
      <c r="E104" s="574"/>
      <c r="F104" s="559"/>
      <c r="G104" s="559"/>
      <c r="H104" s="559"/>
    </row>
    <row r="105" spans="1:8" ht="11.25" x14ac:dyDescent="0.25">
      <c r="A105" s="565" t="s">
        <v>424</v>
      </c>
      <c r="B105" s="564" t="s">
        <v>423</v>
      </c>
      <c r="C105" s="575">
        <v>115</v>
      </c>
      <c r="D105" s="574"/>
      <c r="E105" s="574"/>
      <c r="F105" s="559"/>
      <c r="G105" s="559"/>
      <c r="H105" s="559"/>
    </row>
    <row r="106" spans="1:8" ht="11.25" x14ac:dyDescent="0.25">
      <c r="A106" s="565" t="s">
        <v>920</v>
      </c>
      <c r="B106" s="564" t="s">
        <v>425</v>
      </c>
      <c r="C106" s="575">
        <v>116</v>
      </c>
      <c r="D106" s="574"/>
      <c r="E106" s="574"/>
      <c r="F106" s="559"/>
      <c r="G106" s="559"/>
      <c r="H106" s="559"/>
    </row>
    <row r="107" spans="1:8" ht="11.25" x14ac:dyDescent="0.25">
      <c r="A107" s="565" t="s">
        <v>426</v>
      </c>
      <c r="B107" s="564" t="s">
        <v>427</v>
      </c>
      <c r="C107" s="575">
        <v>117</v>
      </c>
      <c r="D107" s="574"/>
      <c r="E107" s="574"/>
      <c r="F107" s="559"/>
      <c r="G107" s="559"/>
      <c r="H107" s="559"/>
    </row>
    <row r="108" spans="1:8" ht="33.75" x14ac:dyDescent="0.25">
      <c r="A108" s="563" t="s">
        <v>921</v>
      </c>
      <c r="B108" s="561" t="s">
        <v>922</v>
      </c>
      <c r="C108" s="99">
        <v>118</v>
      </c>
      <c r="D108" s="574"/>
      <c r="E108" s="574"/>
      <c r="F108" s="559"/>
      <c r="G108" s="559"/>
      <c r="H108" s="559"/>
    </row>
    <row r="109" spans="1:8" ht="31.5" x14ac:dyDescent="0.25">
      <c r="A109" s="565" t="s">
        <v>428</v>
      </c>
      <c r="B109" s="561" t="s">
        <v>923</v>
      </c>
      <c r="C109" s="99">
        <v>119</v>
      </c>
      <c r="D109" s="574"/>
      <c r="E109" s="574"/>
      <c r="F109" s="559"/>
      <c r="G109" s="559"/>
      <c r="H109" s="559"/>
    </row>
    <row r="110" spans="1:8" ht="31.5" x14ac:dyDescent="0.25">
      <c r="A110" s="565" t="s">
        <v>924</v>
      </c>
      <c r="B110" s="561" t="s">
        <v>925</v>
      </c>
      <c r="C110" s="99">
        <v>120</v>
      </c>
      <c r="D110" s="574"/>
      <c r="E110" s="574"/>
      <c r="F110" s="559"/>
      <c r="G110" s="559"/>
      <c r="H110" s="559"/>
    </row>
    <row r="111" spans="1:8" ht="11.25" x14ac:dyDescent="0.25">
      <c r="A111" s="565" t="s">
        <v>429</v>
      </c>
      <c r="B111" s="561" t="s">
        <v>926</v>
      </c>
      <c r="C111" s="99">
        <v>121</v>
      </c>
      <c r="D111" s="574"/>
      <c r="E111" s="574"/>
      <c r="F111" s="559"/>
      <c r="G111" s="559"/>
      <c r="H111" s="559"/>
    </row>
    <row r="112" spans="1:8" ht="11.25" x14ac:dyDescent="0.25">
      <c r="A112" s="565" t="s">
        <v>430</v>
      </c>
      <c r="B112" s="564" t="s">
        <v>431</v>
      </c>
      <c r="C112" s="575">
        <v>122</v>
      </c>
      <c r="D112" s="574"/>
      <c r="E112" s="574"/>
      <c r="F112" s="559"/>
      <c r="G112" s="559"/>
      <c r="H112" s="559"/>
    </row>
    <row r="113" spans="1:8" ht="11.25" x14ac:dyDescent="0.25">
      <c r="A113" s="565" t="s">
        <v>432</v>
      </c>
      <c r="B113" s="564" t="s">
        <v>433</v>
      </c>
      <c r="C113" s="575">
        <v>123</v>
      </c>
      <c r="D113" s="574"/>
      <c r="E113" s="574"/>
      <c r="F113" s="559"/>
      <c r="G113" s="559"/>
      <c r="H113" s="559"/>
    </row>
    <row r="114" spans="1:8" ht="11.25" x14ac:dyDescent="0.25">
      <c r="A114" s="565" t="s">
        <v>434</v>
      </c>
      <c r="B114" s="561" t="s">
        <v>927</v>
      </c>
      <c r="C114" s="99">
        <v>124</v>
      </c>
      <c r="D114" s="574"/>
      <c r="E114" s="574"/>
      <c r="F114" s="559"/>
      <c r="G114" s="559"/>
      <c r="H114" s="559"/>
    </row>
    <row r="115" spans="1:8" ht="11.25" x14ac:dyDescent="0.25">
      <c r="A115" s="565" t="s">
        <v>435</v>
      </c>
      <c r="B115" s="564" t="s">
        <v>436</v>
      </c>
      <c r="C115" s="575">
        <v>125</v>
      </c>
      <c r="D115" s="574"/>
      <c r="E115" s="574"/>
      <c r="F115" s="559"/>
      <c r="G115" s="559"/>
      <c r="H115" s="559"/>
    </row>
    <row r="116" spans="1:8" ht="11.25" x14ac:dyDescent="0.25">
      <c r="A116" s="565" t="s">
        <v>437</v>
      </c>
      <c r="B116" s="564" t="s">
        <v>438</v>
      </c>
      <c r="C116" s="575">
        <v>126</v>
      </c>
      <c r="D116" s="574"/>
      <c r="E116" s="574"/>
      <c r="F116" s="559"/>
      <c r="G116" s="559"/>
      <c r="H116" s="559"/>
    </row>
    <row r="117" spans="1:8" ht="11.25" x14ac:dyDescent="0.25">
      <c r="A117" s="98" t="s">
        <v>439</v>
      </c>
      <c r="B117" s="561" t="s">
        <v>928</v>
      </c>
      <c r="C117" s="99">
        <v>127</v>
      </c>
      <c r="D117" s="574"/>
      <c r="E117" s="574"/>
      <c r="F117" s="559"/>
      <c r="G117" s="559"/>
      <c r="H117" s="559"/>
    </row>
    <row r="118" spans="1:8" ht="11.25" x14ac:dyDescent="0.25">
      <c r="A118" s="565" t="s">
        <v>440</v>
      </c>
      <c r="B118" s="564" t="s">
        <v>441</v>
      </c>
      <c r="C118" s="575">
        <v>128</v>
      </c>
      <c r="D118" s="574"/>
      <c r="E118" s="574"/>
      <c r="F118" s="559"/>
      <c r="G118" s="559"/>
      <c r="H118" s="559"/>
    </row>
    <row r="119" spans="1:8" ht="11.25" x14ac:dyDescent="0.25">
      <c r="A119" s="565" t="s">
        <v>442</v>
      </c>
      <c r="B119" s="564" t="s">
        <v>443</v>
      </c>
      <c r="C119" s="575">
        <v>129</v>
      </c>
      <c r="D119" s="574"/>
      <c r="E119" s="574"/>
      <c r="F119" s="559"/>
      <c r="G119" s="559"/>
      <c r="H119" s="559"/>
    </row>
    <row r="120" spans="1:8" ht="11.25" x14ac:dyDescent="0.25">
      <c r="A120" s="565" t="s">
        <v>444</v>
      </c>
      <c r="B120" s="564" t="s">
        <v>445</v>
      </c>
      <c r="C120" s="575">
        <v>130</v>
      </c>
      <c r="D120" s="574"/>
      <c r="E120" s="574"/>
      <c r="F120" s="559"/>
      <c r="G120" s="559"/>
      <c r="H120" s="559"/>
    </row>
    <row r="121" spans="1:8" ht="11.25" x14ac:dyDescent="0.25">
      <c r="A121" s="565" t="s">
        <v>446</v>
      </c>
      <c r="B121" s="564" t="s">
        <v>447</v>
      </c>
      <c r="C121" s="575">
        <v>131</v>
      </c>
      <c r="D121" s="574"/>
      <c r="E121" s="574"/>
      <c r="F121" s="559"/>
      <c r="G121" s="559"/>
      <c r="H121" s="559"/>
    </row>
    <row r="122" spans="1:8" ht="11.25" x14ac:dyDescent="0.25">
      <c r="A122" s="565" t="s">
        <v>448</v>
      </c>
      <c r="B122" s="564" t="s">
        <v>449</v>
      </c>
      <c r="C122" s="575">
        <v>132</v>
      </c>
      <c r="D122" s="574"/>
      <c r="E122" s="574"/>
      <c r="F122" s="559"/>
      <c r="G122" s="559"/>
      <c r="H122" s="559"/>
    </row>
    <row r="123" spans="1:8" ht="11.25" x14ac:dyDescent="0.25">
      <c r="A123" s="565" t="s">
        <v>450</v>
      </c>
      <c r="B123" s="564" t="s">
        <v>451</v>
      </c>
      <c r="C123" s="575">
        <v>133</v>
      </c>
      <c r="D123" s="574"/>
      <c r="E123" s="574"/>
      <c r="F123" s="559"/>
      <c r="G123" s="559"/>
      <c r="H123" s="559"/>
    </row>
    <row r="124" spans="1:8" ht="11.25" x14ac:dyDescent="0.25">
      <c r="A124" s="565" t="s">
        <v>452</v>
      </c>
      <c r="B124" s="564" t="s">
        <v>453</v>
      </c>
      <c r="C124" s="575">
        <v>134</v>
      </c>
      <c r="D124" s="574"/>
      <c r="E124" s="574"/>
      <c r="F124" s="559"/>
      <c r="G124" s="559"/>
      <c r="H124" s="559"/>
    </row>
    <row r="125" spans="1:8" ht="11.25" x14ac:dyDescent="0.25">
      <c r="A125" s="565" t="s">
        <v>929</v>
      </c>
      <c r="B125" s="564" t="s">
        <v>930</v>
      </c>
      <c r="C125" s="575">
        <v>135</v>
      </c>
      <c r="D125" s="574"/>
      <c r="E125" s="574"/>
      <c r="F125" s="559"/>
      <c r="G125" s="559"/>
      <c r="H125" s="559"/>
    </row>
    <row r="126" spans="1:8" ht="22.5" x14ac:dyDescent="0.25">
      <c r="A126" s="565" t="s">
        <v>454</v>
      </c>
      <c r="B126" s="564" t="s">
        <v>931</v>
      </c>
      <c r="C126" s="575">
        <v>136</v>
      </c>
      <c r="D126" s="574"/>
      <c r="E126" s="574"/>
      <c r="F126" s="559"/>
      <c r="G126" s="559"/>
      <c r="H126" s="559"/>
    </row>
    <row r="127" spans="1:8" ht="11.25" x14ac:dyDescent="0.25">
      <c r="A127" s="98"/>
      <c r="B127" s="561" t="s">
        <v>932</v>
      </c>
      <c r="C127" s="99">
        <v>137</v>
      </c>
      <c r="D127" s="574"/>
      <c r="E127" s="574"/>
      <c r="F127" s="559"/>
      <c r="G127" s="559"/>
      <c r="H127" s="559"/>
    </row>
    <row r="128" spans="1:8" ht="11.25" x14ac:dyDescent="0.25">
      <c r="A128" s="565" t="s">
        <v>455</v>
      </c>
      <c r="B128" s="561" t="s">
        <v>933</v>
      </c>
      <c r="C128" s="99">
        <v>138</v>
      </c>
      <c r="D128" s="574"/>
      <c r="E128" s="574"/>
      <c r="F128" s="559"/>
      <c r="G128" s="559"/>
      <c r="H128" s="559"/>
    </row>
    <row r="129" spans="1:8" ht="11.25" x14ac:dyDescent="0.25">
      <c r="A129" s="565" t="s">
        <v>456</v>
      </c>
      <c r="B129" s="564" t="s">
        <v>457</v>
      </c>
      <c r="C129" s="575">
        <v>139</v>
      </c>
      <c r="D129" s="574"/>
      <c r="E129" s="574"/>
      <c r="F129" s="559"/>
      <c r="G129" s="559"/>
      <c r="H129" s="559"/>
    </row>
    <row r="130" spans="1:8" ht="11.25" x14ac:dyDescent="0.25">
      <c r="A130" s="565" t="s">
        <v>458</v>
      </c>
      <c r="B130" s="564" t="s">
        <v>459</v>
      </c>
      <c r="C130" s="575">
        <v>140</v>
      </c>
      <c r="D130" s="574"/>
      <c r="E130" s="574"/>
      <c r="F130" s="559"/>
      <c r="G130" s="559"/>
      <c r="H130" s="559"/>
    </row>
    <row r="131" spans="1:8" ht="13.5" customHeight="1" x14ac:dyDescent="0.25">
      <c r="A131" s="565" t="s">
        <v>460</v>
      </c>
      <c r="B131" s="564" t="s">
        <v>461</v>
      </c>
      <c r="C131" s="575">
        <v>141</v>
      </c>
      <c r="D131" s="574"/>
      <c r="E131" s="574"/>
      <c r="F131" s="559"/>
      <c r="G131" s="559"/>
      <c r="H131" s="559"/>
    </row>
    <row r="132" spans="1:8" ht="11.25" x14ac:dyDescent="0.25">
      <c r="A132" s="565" t="s">
        <v>462</v>
      </c>
      <c r="B132" s="564" t="s">
        <v>463</v>
      </c>
      <c r="C132" s="575">
        <v>142</v>
      </c>
      <c r="D132" s="574"/>
      <c r="E132" s="574"/>
      <c r="F132" s="559"/>
      <c r="G132" s="559"/>
      <c r="H132" s="559"/>
    </row>
    <row r="133" spans="1:8" ht="11.25" x14ac:dyDescent="0.25">
      <c r="A133" s="565" t="s">
        <v>464</v>
      </c>
      <c r="B133" s="564" t="s">
        <v>465</v>
      </c>
      <c r="C133" s="575">
        <v>143</v>
      </c>
      <c r="D133" s="574"/>
      <c r="E133" s="574"/>
      <c r="F133" s="559"/>
      <c r="G133" s="559"/>
      <c r="H133" s="559"/>
    </row>
    <row r="134" spans="1:8" ht="11.25" x14ac:dyDescent="0.25">
      <c r="A134" s="565" t="s">
        <v>466</v>
      </c>
      <c r="B134" s="564" t="s">
        <v>467</v>
      </c>
      <c r="C134" s="575">
        <v>144</v>
      </c>
      <c r="D134" s="574"/>
      <c r="E134" s="574"/>
      <c r="F134" s="559"/>
      <c r="G134" s="559"/>
      <c r="H134" s="559"/>
    </row>
    <row r="135" spans="1:8" ht="11.25" x14ac:dyDescent="0.25">
      <c r="A135" s="565" t="s">
        <v>468</v>
      </c>
      <c r="B135" s="564" t="s">
        <v>469</v>
      </c>
      <c r="C135" s="575">
        <v>145</v>
      </c>
      <c r="D135" s="574"/>
      <c r="E135" s="574"/>
      <c r="F135" s="559"/>
      <c r="G135" s="559"/>
      <c r="H135" s="559"/>
    </row>
    <row r="136" spans="1:8" ht="11.25" x14ac:dyDescent="0.25">
      <c r="A136" s="565" t="s">
        <v>470</v>
      </c>
      <c r="B136" s="564" t="s">
        <v>471</v>
      </c>
      <c r="C136" s="575">
        <v>146</v>
      </c>
      <c r="D136" s="574"/>
      <c r="E136" s="574"/>
      <c r="F136" s="559"/>
      <c r="G136" s="559"/>
      <c r="H136" s="559"/>
    </row>
    <row r="137" spans="1:8" ht="21" x14ac:dyDescent="0.25">
      <c r="A137" s="565" t="s">
        <v>472</v>
      </c>
      <c r="B137" s="561" t="s">
        <v>934</v>
      </c>
      <c r="C137" s="99">
        <v>147</v>
      </c>
      <c r="D137" s="574"/>
      <c r="E137" s="574"/>
      <c r="F137" s="559"/>
      <c r="G137" s="559"/>
      <c r="H137" s="559"/>
    </row>
    <row r="138" spans="1:8" ht="11.25" x14ac:dyDescent="0.25">
      <c r="A138" s="565" t="s">
        <v>473</v>
      </c>
      <c r="B138" s="564" t="s">
        <v>935</v>
      </c>
      <c r="C138" s="575">
        <v>148</v>
      </c>
      <c r="D138" s="574"/>
      <c r="E138" s="574"/>
      <c r="F138" s="559"/>
      <c r="G138" s="559"/>
      <c r="H138" s="559"/>
    </row>
    <row r="139" spans="1:8" ht="22.5" x14ac:dyDescent="0.25">
      <c r="A139" s="565" t="s">
        <v>474</v>
      </c>
      <c r="B139" s="564" t="s">
        <v>475</v>
      </c>
      <c r="C139" s="575">
        <v>149</v>
      </c>
      <c r="D139" s="574"/>
      <c r="E139" s="574"/>
      <c r="F139" s="559"/>
      <c r="G139" s="559"/>
      <c r="H139" s="559"/>
    </row>
    <row r="140" spans="1:8" ht="22.5" x14ac:dyDescent="0.25">
      <c r="A140" s="565" t="s">
        <v>476</v>
      </c>
      <c r="B140" s="564" t="s">
        <v>477</v>
      </c>
      <c r="C140" s="575">
        <v>150</v>
      </c>
      <c r="D140" s="574"/>
      <c r="E140" s="574"/>
      <c r="F140" s="559"/>
      <c r="G140" s="559"/>
      <c r="H140" s="559"/>
    </row>
    <row r="141" spans="1:8" ht="11.25" x14ac:dyDescent="0.25">
      <c r="A141" s="565" t="s">
        <v>478</v>
      </c>
      <c r="B141" s="564" t="s">
        <v>479</v>
      </c>
      <c r="C141" s="575">
        <v>151</v>
      </c>
      <c r="D141" s="574"/>
      <c r="E141" s="574"/>
      <c r="F141" s="559"/>
      <c r="G141" s="559"/>
      <c r="H141" s="559"/>
    </row>
    <row r="142" spans="1:8" ht="22.5" x14ac:dyDescent="0.25">
      <c r="A142" s="565" t="s">
        <v>480</v>
      </c>
      <c r="B142" s="564" t="s">
        <v>481</v>
      </c>
      <c r="C142" s="575">
        <v>152</v>
      </c>
      <c r="D142" s="574"/>
      <c r="E142" s="574"/>
      <c r="F142" s="559"/>
      <c r="G142" s="559"/>
      <c r="H142" s="559"/>
    </row>
    <row r="143" spans="1:8" ht="15.75" customHeight="1" x14ac:dyDescent="0.25">
      <c r="A143" s="565" t="s">
        <v>482</v>
      </c>
      <c r="B143" s="564" t="s">
        <v>483</v>
      </c>
      <c r="C143" s="575">
        <v>153</v>
      </c>
      <c r="D143" s="574"/>
      <c r="E143" s="574"/>
      <c r="F143" s="559"/>
      <c r="G143" s="559"/>
      <c r="H143" s="559"/>
    </row>
    <row r="144" spans="1:8" ht="22.5" x14ac:dyDescent="0.25">
      <c r="A144" s="565" t="s">
        <v>484</v>
      </c>
      <c r="B144" s="564" t="s">
        <v>485</v>
      </c>
      <c r="C144" s="575">
        <v>154</v>
      </c>
      <c r="D144" s="574"/>
      <c r="E144" s="574"/>
      <c r="F144" s="559"/>
      <c r="G144" s="559"/>
      <c r="H144" s="559"/>
    </row>
    <row r="145" spans="1:8" ht="11.25" x14ac:dyDescent="0.25">
      <c r="A145" s="565" t="s">
        <v>486</v>
      </c>
      <c r="B145" s="564" t="s">
        <v>487</v>
      </c>
      <c r="C145" s="575">
        <v>155</v>
      </c>
      <c r="D145" s="574"/>
      <c r="E145" s="574"/>
      <c r="F145" s="559"/>
      <c r="G145" s="559"/>
      <c r="H145" s="559"/>
    </row>
    <row r="146" spans="1:8" ht="11.25" x14ac:dyDescent="0.25">
      <c r="A146" s="565" t="s">
        <v>488</v>
      </c>
      <c r="B146" s="564" t="s">
        <v>936</v>
      </c>
      <c r="C146" s="575">
        <v>156</v>
      </c>
      <c r="D146" s="574"/>
      <c r="E146" s="574"/>
      <c r="F146" s="559"/>
      <c r="G146" s="559"/>
      <c r="H146" s="559"/>
    </row>
    <row r="147" spans="1:8" ht="11.25" x14ac:dyDescent="0.25">
      <c r="A147" s="565" t="s">
        <v>489</v>
      </c>
      <c r="B147" s="564" t="s">
        <v>490</v>
      </c>
      <c r="C147" s="575">
        <v>157</v>
      </c>
      <c r="D147" s="574"/>
      <c r="E147" s="574"/>
      <c r="F147" s="559"/>
      <c r="G147" s="559"/>
      <c r="H147" s="559"/>
    </row>
    <row r="148" spans="1:8" ht="22.5" x14ac:dyDescent="0.25">
      <c r="A148" s="565" t="s">
        <v>491</v>
      </c>
      <c r="B148" s="564" t="s">
        <v>937</v>
      </c>
      <c r="C148" s="575">
        <v>158</v>
      </c>
      <c r="D148" s="574"/>
      <c r="E148" s="574"/>
      <c r="F148" s="559"/>
      <c r="G148" s="559"/>
      <c r="H148" s="559"/>
    </row>
    <row r="149" spans="1:8" ht="22.5" x14ac:dyDescent="0.25">
      <c r="A149" s="565" t="s">
        <v>492</v>
      </c>
      <c r="B149" s="564" t="s">
        <v>493</v>
      </c>
      <c r="C149" s="575">
        <v>159</v>
      </c>
      <c r="D149" s="574"/>
      <c r="E149" s="574"/>
      <c r="F149" s="559"/>
      <c r="G149" s="559"/>
      <c r="H149" s="559"/>
    </row>
    <row r="150" spans="1:8" ht="11.25" x14ac:dyDescent="0.25">
      <c r="A150" s="565" t="s">
        <v>494</v>
      </c>
      <c r="B150" s="564" t="s">
        <v>495</v>
      </c>
      <c r="C150" s="575">
        <v>160</v>
      </c>
      <c r="D150" s="574"/>
      <c r="E150" s="574"/>
      <c r="F150" s="559"/>
      <c r="G150" s="559"/>
      <c r="H150" s="559"/>
    </row>
    <row r="151" spans="1:8" ht="11.25" x14ac:dyDescent="0.25">
      <c r="A151" s="565" t="s">
        <v>496</v>
      </c>
      <c r="B151" s="564" t="s">
        <v>938</v>
      </c>
      <c r="C151" s="575">
        <v>161</v>
      </c>
      <c r="D151" s="574"/>
      <c r="E151" s="574"/>
      <c r="F151" s="559"/>
      <c r="G151" s="559"/>
      <c r="H151" s="559"/>
    </row>
    <row r="152" spans="1:8" ht="11.25" x14ac:dyDescent="0.25">
      <c r="A152" s="565" t="s">
        <v>497</v>
      </c>
      <c r="B152" s="564" t="s">
        <v>498</v>
      </c>
      <c r="C152" s="575">
        <v>162</v>
      </c>
      <c r="D152" s="574"/>
      <c r="E152" s="574"/>
      <c r="F152" s="559"/>
      <c r="G152" s="559"/>
      <c r="H152" s="559"/>
    </row>
    <row r="153" spans="1:8" ht="11.25" x14ac:dyDescent="0.25">
      <c r="A153" s="565" t="s">
        <v>499</v>
      </c>
      <c r="B153" s="564" t="s">
        <v>500</v>
      </c>
      <c r="C153" s="575">
        <v>163</v>
      </c>
      <c r="D153" s="574"/>
      <c r="E153" s="574"/>
      <c r="F153" s="559"/>
      <c r="G153" s="559"/>
      <c r="H153" s="559"/>
    </row>
    <row r="154" spans="1:8" ht="11.25" x14ac:dyDescent="0.25">
      <c r="A154" s="565" t="s">
        <v>501</v>
      </c>
      <c r="B154" s="564" t="s">
        <v>502</v>
      </c>
      <c r="C154" s="575">
        <v>164</v>
      </c>
      <c r="D154" s="574"/>
      <c r="E154" s="574"/>
      <c r="F154" s="559"/>
      <c r="G154" s="559"/>
      <c r="H154" s="559"/>
    </row>
    <row r="155" spans="1:8" ht="11.25" x14ac:dyDescent="0.25">
      <c r="A155" s="565" t="s">
        <v>503</v>
      </c>
      <c r="B155" s="564" t="s">
        <v>504</v>
      </c>
      <c r="C155" s="575">
        <v>165</v>
      </c>
      <c r="D155" s="574"/>
      <c r="E155" s="574"/>
      <c r="F155" s="559"/>
      <c r="G155" s="559"/>
      <c r="H155" s="559"/>
    </row>
    <row r="156" spans="1:8" ht="11.25" x14ac:dyDescent="0.25">
      <c r="A156" s="565" t="s">
        <v>505</v>
      </c>
      <c r="B156" s="564" t="s">
        <v>506</v>
      </c>
      <c r="C156" s="575">
        <v>166</v>
      </c>
      <c r="D156" s="574"/>
      <c r="E156" s="574"/>
      <c r="F156" s="559"/>
      <c r="G156" s="559"/>
      <c r="H156" s="559"/>
    </row>
    <row r="157" spans="1:8" ht="11.25" x14ac:dyDescent="0.25">
      <c r="A157" s="565" t="s">
        <v>507</v>
      </c>
      <c r="B157" s="564" t="s">
        <v>508</v>
      </c>
      <c r="C157" s="575">
        <v>167</v>
      </c>
      <c r="D157" s="574"/>
      <c r="E157" s="574"/>
      <c r="F157" s="559"/>
      <c r="G157" s="559"/>
      <c r="H157" s="559"/>
    </row>
    <row r="158" spans="1:8" ht="11.25" x14ac:dyDescent="0.25">
      <c r="A158" s="565" t="s">
        <v>509</v>
      </c>
      <c r="B158" s="564" t="s">
        <v>939</v>
      </c>
      <c r="C158" s="575">
        <v>168</v>
      </c>
      <c r="D158" s="574"/>
      <c r="E158" s="574"/>
      <c r="F158" s="559"/>
      <c r="G158" s="559"/>
      <c r="H158" s="559"/>
    </row>
    <row r="159" spans="1:8" ht="11.25" x14ac:dyDescent="0.25">
      <c r="A159" s="565" t="s">
        <v>510</v>
      </c>
      <c r="B159" s="564" t="s">
        <v>511</v>
      </c>
      <c r="C159" s="575">
        <v>169</v>
      </c>
      <c r="D159" s="574"/>
      <c r="E159" s="574"/>
      <c r="F159" s="559"/>
      <c r="G159" s="559"/>
      <c r="H159" s="559"/>
    </row>
    <row r="160" spans="1:8" ht="11.25" x14ac:dyDescent="0.25">
      <c r="A160" s="565" t="s">
        <v>512</v>
      </c>
      <c r="B160" s="564" t="s">
        <v>513</v>
      </c>
      <c r="C160" s="575">
        <v>170</v>
      </c>
      <c r="D160" s="574"/>
      <c r="E160" s="574"/>
      <c r="F160" s="559"/>
      <c r="G160" s="559"/>
      <c r="H160" s="559"/>
    </row>
    <row r="161" spans="1:8" ht="11.25" x14ac:dyDescent="0.25">
      <c r="A161" s="565" t="s">
        <v>514</v>
      </c>
      <c r="B161" s="564" t="s">
        <v>940</v>
      </c>
      <c r="C161" s="575">
        <v>171</v>
      </c>
      <c r="D161" s="574"/>
      <c r="E161" s="574"/>
      <c r="F161" s="559"/>
      <c r="G161" s="559"/>
      <c r="H161" s="559"/>
    </row>
    <row r="162" spans="1:8" ht="11.25" x14ac:dyDescent="0.25">
      <c r="A162" s="565" t="s">
        <v>515</v>
      </c>
      <c r="B162" s="564" t="s">
        <v>516</v>
      </c>
      <c r="C162" s="575">
        <v>172</v>
      </c>
      <c r="D162" s="574"/>
      <c r="E162" s="574"/>
      <c r="F162" s="559"/>
      <c r="G162" s="559"/>
      <c r="H162" s="559"/>
    </row>
    <row r="163" spans="1:8" ht="11.25" x14ac:dyDescent="0.25">
      <c r="A163" s="565" t="s">
        <v>517</v>
      </c>
      <c r="B163" s="564" t="s">
        <v>518</v>
      </c>
      <c r="C163" s="575">
        <v>173</v>
      </c>
      <c r="D163" s="574"/>
      <c r="E163" s="574"/>
      <c r="F163" s="559"/>
      <c r="G163" s="559"/>
      <c r="H163" s="559"/>
    </row>
    <row r="164" spans="1:8" ht="22.5" x14ac:dyDescent="0.25">
      <c r="A164" s="565" t="s">
        <v>519</v>
      </c>
      <c r="B164" s="564" t="s">
        <v>941</v>
      </c>
      <c r="C164" s="575">
        <v>174</v>
      </c>
      <c r="D164" s="574"/>
      <c r="E164" s="574"/>
      <c r="F164" s="559"/>
      <c r="G164" s="559"/>
      <c r="H164" s="559"/>
    </row>
    <row r="165" spans="1:8" ht="11.25" x14ac:dyDescent="0.25">
      <c r="A165" s="565" t="s">
        <v>520</v>
      </c>
      <c r="B165" s="564" t="s">
        <v>521</v>
      </c>
      <c r="C165" s="575">
        <v>175</v>
      </c>
      <c r="D165" s="574"/>
      <c r="E165" s="574"/>
      <c r="F165" s="559"/>
      <c r="G165" s="559"/>
      <c r="H165" s="559"/>
    </row>
    <row r="166" spans="1:8" ht="11.25" x14ac:dyDescent="0.25">
      <c r="A166" s="98"/>
      <c r="B166" s="561" t="s">
        <v>942</v>
      </c>
      <c r="C166" s="99">
        <v>176</v>
      </c>
      <c r="D166" s="574"/>
      <c r="E166" s="574"/>
      <c r="F166" s="559"/>
      <c r="G166" s="559"/>
      <c r="H166" s="559"/>
    </row>
    <row r="167" spans="1:8" ht="11.25" x14ac:dyDescent="0.25">
      <c r="A167" s="98" t="s">
        <v>522</v>
      </c>
      <c r="B167" s="561" t="s">
        <v>523</v>
      </c>
      <c r="C167" s="99">
        <v>177</v>
      </c>
      <c r="D167" s="574"/>
      <c r="E167" s="574"/>
      <c r="F167" s="559"/>
      <c r="G167" s="559"/>
      <c r="H167" s="559"/>
    </row>
    <row r="168" spans="1:8" ht="11.25" x14ac:dyDescent="0.25">
      <c r="A168" s="98"/>
      <c r="B168" s="561" t="s">
        <v>943</v>
      </c>
      <c r="C168" s="99">
        <v>178</v>
      </c>
      <c r="D168" s="574"/>
      <c r="E168" s="574"/>
      <c r="F168" s="559"/>
      <c r="G168" s="559"/>
      <c r="H168" s="559"/>
    </row>
    <row r="169" spans="1:8" ht="11.25" x14ac:dyDescent="0.25">
      <c r="A169" s="559"/>
      <c r="B169" s="559"/>
      <c r="C169" s="559"/>
      <c r="D169" s="559"/>
      <c r="E169" s="559"/>
      <c r="F169" s="559"/>
      <c r="G169" s="559"/>
      <c r="H169" s="559"/>
    </row>
    <row r="170" spans="1:8" ht="11.25" x14ac:dyDescent="0.25">
      <c r="A170" s="559"/>
      <c r="B170" s="559"/>
      <c r="C170" s="559"/>
      <c r="D170" s="559"/>
      <c r="E170" s="559"/>
      <c r="F170" s="559"/>
      <c r="G170" s="559"/>
      <c r="H170" s="559"/>
    </row>
    <row r="171" spans="1:8" ht="11.25" x14ac:dyDescent="0.25">
      <c r="A171" s="559"/>
      <c r="B171" s="559"/>
      <c r="C171" s="559"/>
      <c r="D171" s="559"/>
      <c r="E171" s="559"/>
      <c r="F171" s="559"/>
      <c r="G171" s="559"/>
      <c r="H171" s="559"/>
    </row>
    <row r="172" spans="1:8" ht="11.25" x14ac:dyDescent="0.25">
      <c r="A172" s="559"/>
      <c r="B172" s="559"/>
      <c r="C172" s="559"/>
      <c r="D172" s="559"/>
      <c r="E172" s="559"/>
      <c r="F172" s="559"/>
      <c r="G172" s="559"/>
      <c r="H172" s="559"/>
    </row>
    <row r="173" spans="1:8" ht="11.25" x14ac:dyDescent="0.25">
      <c r="A173" s="559"/>
      <c r="B173" s="559"/>
      <c r="C173" s="559"/>
      <c r="D173" s="559"/>
      <c r="E173" s="559"/>
      <c r="F173" s="559"/>
      <c r="G173" s="559"/>
      <c r="H173" s="559"/>
    </row>
    <row r="174" spans="1:8" ht="11.25" x14ac:dyDescent="0.25">
      <c r="A174" s="559"/>
      <c r="B174" s="559"/>
      <c r="C174" s="559"/>
      <c r="D174" s="559"/>
      <c r="E174" s="559"/>
      <c r="F174" s="559"/>
      <c r="G174" s="559"/>
      <c r="H174" s="559"/>
    </row>
  </sheetData>
  <mergeCells count="31">
    <mergeCell ref="C8:G8"/>
    <mergeCell ref="A9:B9"/>
    <mergeCell ref="C9:G9"/>
    <mergeCell ref="A15:A16"/>
    <mergeCell ref="B15:B16"/>
    <mergeCell ref="A11:B11"/>
    <mergeCell ref="C11:G11"/>
    <mergeCell ref="A13:G13"/>
    <mergeCell ref="A14:G14"/>
    <mergeCell ref="A2:B2"/>
    <mergeCell ref="C2:G2"/>
    <mergeCell ref="A3:B3"/>
    <mergeCell ref="C3:G3"/>
    <mergeCell ref="A4:B4"/>
    <mergeCell ref="C4:G4"/>
    <mergeCell ref="A5:B5"/>
    <mergeCell ref="C5:G5"/>
    <mergeCell ref="A7:B7"/>
    <mergeCell ref="C7:G7"/>
    <mergeCell ref="E88:E89"/>
    <mergeCell ref="C15:C16"/>
    <mergeCell ref="D15:F15"/>
    <mergeCell ref="G15:G16"/>
    <mergeCell ref="C10:G10"/>
    <mergeCell ref="A88:A89"/>
    <mergeCell ref="B88:B89"/>
    <mergeCell ref="C88:C89"/>
    <mergeCell ref="A6:B6"/>
    <mergeCell ref="C6:G6"/>
    <mergeCell ref="D88:D89"/>
    <mergeCell ref="A8:B8"/>
  </mergeCells>
  <conditionalFormatting sqref="C4:G4">
    <cfRule type="expression" dxfId="0" priority="1">
      <formula>ISDate(C4)</formula>
    </cfRule>
  </conditionalFormatting>
  <dataValidations count="3">
    <dataValidation type="whole" operator="greaterThanOrEqual" allowBlank="1" showInputMessage="1" showErrorMessage="1" sqref="C5:G5 D91:E168" xr:uid="{00000000-0002-0000-0300-000000000000}">
      <formula1>0</formula1>
    </dataValidation>
    <dataValidation type="date" operator="greaterThan" allowBlank="1" showInputMessage="1" showErrorMessage="1" sqref="C4:G4 C9:G9" xr:uid="{00000000-0002-0000-0300-000001000000}">
      <formula1>32874</formula1>
    </dataValidation>
    <dataValidation type="decimal" operator="greaterThanOrEqual" allowBlank="1" showInputMessage="1" showErrorMessage="1" sqref="D18:G84" xr:uid="{00000000-0002-0000-0300-000002000000}">
      <formula1>0</formula1>
    </dataValidation>
  </dataValidations>
  <pageMargins left="0.31496062992125984" right="0.11811023622047245" top="0.35433070866141736"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sheetPr>
  <dimension ref="A1:XFC156"/>
  <sheetViews>
    <sheetView showGridLines="0" showZeros="0" topLeftCell="A130" workbookViewId="0">
      <selection activeCell="B8" sqref="B8"/>
    </sheetView>
  </sheetViews>
  <sheetFormatPr defaultColWidth="0" defaultRowHeight="11.25" zeroHeight="1" x14ac:dyDescent="0.25"/>
  <cols>
    <col min="1" max="1" width="9.140625" style="578" customWidth="1"/>
    <col min="2" max="2" width="71.140625" style="582" customWidth="1"/>
    <col min="3" max="3" width="8.7109375" style="582" customWidth="1"/>
    <col min="4" max="4" width="14" style="609" customWidth="1"/>
    <col min="5" max="5" width="15.140625" style="609" customWidth="1"/>
    <col min="6" max="6" width="4.42578125" style="582" customWidth="1"/>
    <col min="7" max="16383" width="9.140625" style="582" hidden="1"/>
    <col min="16384" max="16384" width="5.140625" style="582" hidden="1"/>
  </cols>
  <sheetData>
    <row r="1" spans="1:34" x14ac:dyDescent="0.25">
      <c r="B1" s="579"/>
      <c r="C1" s="580"/>
      <c r="D1" s="581"/>
      <c r="E1" s="581"/>
      <c r="N1" s="582" t="s">
        <v>241</v>
      </c>
    </row>
    <row r="2" spans="1:34" ht="12.75" x14ac:dyDescent="0.25">
      <c r="A2" s="583"/>
      <c r="B2" s="579"/>
      <c r="C2" s="88"/>
      <c r="D2" s="584"/>
      <c r="E2" s="585" t="s">
        <v>1296</v>
      </c>
      <c r="N2" s="582" t="s">
        <v>241</v>
      </c>
      <c r="AH2" s="586"/>
    </row>
    <row r="3" spans="1:34" ht="15" x14ac:dyDescent="0.2">
      <c r="A3" s="610" t="s">
        <v>1</v>
      </c>
      <c r="B3" s="587"/>
      <c r="C3" s="813" t="s">
        <v>2</v>
      </c>
      <c r="D3" s="813"/>
      <c r="E3" s="813"/>
      <c r="F3" s="588"/>
      <c r="G3" s="588"/>
      <c r="H3" s="589"/>
      <c r="I3" s="589"/>
      <c r="J3" s="589"/>
      <c r="K3" s="589"/>
      <c r="L3" s="589"/>
      <c r="M3" s="589"/>
      <c r="N3" s="582" t="s">
        <v>241</v>
      </c>
      <c r="O3" s="589"/>
      <c r="P3" s="589"/>
      <c r="Q3" s="589"/>
      <c r="R3" s="589"/>
      <c r="S3" s="589"/>
      <c r="T3" s="589"/>
      <c r="U3" s="589"/>
      <c r="V3" s="589"/>
      <c r="W3" s="589"/>
      <c r="X3" s="589"/>
      <c r="Y3" s="589"/>
      <c r="Z3" s="589"/>
      <c r="AA3" s="589"/>
      <c r="AB3" s="589"/>
      <c r="AC3" s="589"/>
      <c r="AD3" s="589"/>
      <c r="AE3" s="589"/>
      <c r="AF3" s="589"/>
      <c r="AG3" s="589"/>
      <c r="AH3" s="589"/>
    </row>
    <row r="4" spans="1:34" ht="15" x14ac:dyDescent="0.2">
      <c r="A4" s="610" t="s">
        <v>3</v>
      </c>
      <c r="B4" s="587"/>
      <c r="C4" s="813" t="s">
        <v>2</v>
      </c>
      <c r="D4" s="813"/>
      <c r="E4" s="813"/>
      <c r="F4" s="588"/>
      <c r="G4" s="588"/>
      <c r="H4" s="589"/>
      <c r="I4" s="589"/>
      <c r="J4" s="589"/>
      <c r="K4" s="589"/>
      <c r="L4" s="589"/>
      <c r="M4" s="589"/>
      <c r="N4" s="582" t="s">
        <v>241</v>
      </c>
      <c r="O4" s="589"/>
      <c r="P4" s="589"/>
      <c r="Q4" s="589"/>
      <c r="R4" s="589"/>
      <c r="S4" s="589"/>
      <c r="T4" s="589"/>
      <c r="U4" s="589"/>
      <c r="V4" s="589"/>
      <c r="W4" s="589"/>
      <c r="X4" s="589"/>
      <c r="Y4" s="589"/>
      <c r="Z4" s="589"/>
      <c r="AA4" s="589"/>
      <c r="AB4" s="589"/>
      <c r="AC4" s="589"/>
      <c r="AD4" s="589"/>
      <c r="AE4" s="589"/>
      <c r="AF4" s="589"/>
      <c r="AG4" s="589"/>
      <c r="AH4" s="589"/>
    </row>
    <row r="5" spans="1:34" ht="15" x14ac:dyDescent="0.2">
      <c r="A5" s="610" t="s">
        <v>4</v>
      </c>
      <c r="B5" s="587"/>
      <c r="C5" s="814" t="s">
        <v>2</v>
      </c>
      <c r="D5" s="814"/>
      <c r="E5" s="814"/>
      <c r="F5" s="590"/>
      <c r="G5" s="590"/>
      <c r="H5" s="589"/>
      <c r="I5" s="589"/>
      <c r="J5" s="589"/>
      <c r="K5" s="589"/>
      <c r="L5" s="589"/>
      <c r="M5" s="589"/>
      <c r="N5" s="582" t="s">
        <v>241</v>
      </c>
      <c r="O5" s="589"/>
      <c r="P5" s="589"/>
      <c r="Q5" s="589"/>
      <c r="R5" s="589"/>
      <c r="S5" s="589"/>
      <c r="T5" s="589"/>
      <c r="U5" s="589"/>
      <c r="V5" s="589"/>
      <c r="W5" s="589"/>
      <c r="X5" s="589"/>
      <c r="Y5" s="589"/>
      <c r="Z5" s="589"/>
      <c r="AA5" s="589"/>
      <c r="AB5" s="589"/>
      <c r="AC5" s="589"/>
      <c r="AD5" s="589"/>
      <c r="AE5" s="589"/>
      <c r="AF5" s="589"/>
      <c r="AG5" s="589"/>
      <c r="AH5" s="589"/>
    </row>
    <row r="6" spans="1:34" ht="15" x14ac:dyDescent="0.2">
      <c r="A6" s="610" t="s">
        <v>5</v>
      </c>
      <c r="B6" s="587"/>
      <c r="C6" s="814" t="s">
        <v>2</v>
      </c>
      <c r="D6" s="814"/>
      <c r="E6" s="814"/>
      <c r="F6" s="590"/>
      <c r="G6" s="590"/>
      <c r="H6" s="589"/>
      <c r="I6" s="589"/>
      <c r="J6" s="589"/>
      <c r="K6" s="589"/>
      <c r="L6" s="589"/>
      <c r="M6" s="589"/>
      <c r="N6" s="582" t="s">
        <v>241</v>
      </c>
      <c r="O6" s="589"/>
      <c r="P6" s="589"/>
      <c r="Q6" s="589"/>
      <c r="R6" s="589"/>
      <c r="S6" s="589"/>
      <c r="T6" s="589"/>
      <c r="U6" s="589"/>
      <c r="V6" s="589"/>
      <c r="W6" s="589"/>
      <c r="X6" s="589"/>
      <c r="Y6" s="589"/>
      <c r="Z6" s="589"/>
      <c r="AA6" s="589"/>
      <c r="AB6" s="589"/>
      <c r="AC6" s="589"/>
      <c r="AD6" s="589"/>
      <c r="AE6" s="589"/>
      <c r="AF6" s="589"/>
      <c r="AG6" s="589"/>
      <c r="AH6" s="589"/>
    </row>
    <row r="7" spans="1:34" ht="15" x14ac:dyDescent="0.2">
      <c r="A7" s="610" t="s">
        <v>6</v>
      </c>
      <c r="B7" s="587"/>
      <c r="C7" s="813" t="s">
        <v>2</v>
      </c>
      <c r="D7" s="813"/>
      <c r="E7" s="813"/>
      <c r="F7" s="591"/>
      <c r="G7" s="591"/>
      <c r="H7" s="589"/>
      <c r="I7" s="589"/>
      <c r="J7" s="589"/>
      <c r="K7" s="589"/>
      <c r="L7" s="589"/>
      <c r="M7" s="589"/>
      <c r="N7" s="582" t="s">
        <v>241</v>
      </c>
      <c r="O7" s="589"/>
      <c r="P7" s="589"/>
      <c r="Q7" s="589"/>
      <c r="R7" s="589"/>
      <c r="S7" s="589"/>
      <c r="T7" s="589"/>
      <c r="U7" s="589"/>
      <c r="V7" s="589"/>
      <c r="W7" s="589"/>
      <c r="X7" s="589"/>
      <c r="Y7" s="589"/>
      <c r="Z7" s="589"/>
      <c r="AA7" s="589"/>
      <c r="AB7" s="589"/>
      <c r="AC7" s="589"/>
      <c r="AD7" s="589"/>
      <c r="AE7" s="589"/>
      <c r="AF7" s="589"/>
      <c r="AG7" s="589"/>
      <c r="AH7" s="589"/>
    </row>
    <row r="8" spans="1:34" ht="15" x14ac:dyDescent="0.2">
      <c r="A8" s="610" t="s">
        <v>7</v>
      </c>
      <c r="B8" s="587"/>
      <c r="C8" s="813" t="s">
        <v>2</v>
      </c>
      <c r="D8" s="813"/>
      <c r="E8" s="813"/>
      <c r="F8" s="588"/>
      <c r="G8" s="588"/>
      <c r="H8" s="589"/>
      <c r="I8" s="589"/>
      <c r="J8" s="589"/>
      <c r="K8" s="589"/>
      <c r="L8" s="589"/>
      <c r="M8" s="589"/>
      <c r="N8" s="582" t="s">
        <v>241</v>
      </c>
      <c r="O8" s="589"/>
      <c r="P8" s="589"/>
      <c r="Q8" s="589"/>
      <c r="R8" s="589"/>
      <c r="S8" s="589"/>
      <c r="T8" s="589"/>
      <c r="U8" s="589"/>
      <c r="V8" s="589"/>
      <c r="W8" s="589"/>
      <c r="X8" s="589"/>
      <c r="Y8" s="589"/>
      <c r="Z8" s="589"/>
      <c r="AA8" s="589"/>
      <c r="AB8" s="589"/>
      <c r="AC8" s="589"/>
      <c r="AD8" s="589"/>
      <c r="AE8" s="589"/>
      <c r="AF8" s="589"/>
      <c r="AG8" s="589"/>
      <c r="AH8" s="589"/>
    </row>
    <row r="9" spans="1:34" ht="15" x14ac:dyDescent="0.2">
      <c r="A9" s="610" t="s">
        <v>8</v>
      </c>
      <c r="B9" s="587"/>
      <c r="C9" s="813" t="s">
        <v>2</v>
      </c>
      <c r="D9" s="813"/>
      <c r="E9" s="813"/>
      <c r="F9" s="588"/>
      <c r="G9" s="588"/>
      <c r="H9" s="589"/>
      <c r="I9" s="589"/>
      <c r="J9" s="589"/>
      <c r="K9" s="589"/>
      <c r="L9" s="589"/>
      <c r="M9" s="589"/>
      <c r="N9" s="582" t="s">
        <v>241</v>
      </c>
      <c r="O9" s="589"/>
      <c r="P9" s="589"/>
      <c r="Q9" s="589"/>
      <c r="R9" s="589"/>
      <c r="S9" s="589"/>
      <c r="T9" s="589"/>
      <c r="U9" s="589"/>
      <c r="V9" s="589"/>
      <c r="W9" s="589"/>
      <c r="X9" s="589"/>
      <c r="Y9" s="589"/>
      <c r="Z9" s="589"/>
      <c r="AA9" s="589"/>
      <c r="AB9" s="589"/>
      <c r="AC9" s="589"/>
      <c r="AD9" s="589"/>
      <c r="AE9" s="589"/>
      <c r="AF9" s="589"/>
      <c r="AG9" s="589"/>
      <c r="AH9" s="589"/>
    </row>
    <row r="10" spans="1:34" ht="15" x14ac:dyDescent="0.2">
      <c r="A10" s="610" t="s">
        <v>239</v>
      </c>
      <c r="B10" s="587"/>
      <c r="C10" s="813" t="s">
        <v>2</v>
      </c>
      <c r="D10" s="813"/>
      <c r="E10" s="813"/>
      <c r="F10" s="588"/>
      <c r="G10" s="588"/>
      <c r="H10" s="589"/>
      <c r="I10" s="589"/>
      <c r="J10" s="589"/>
      <c r="K10" s="589"/>
      <c r="L10" s="589"/>
      <c r="M10" s="589"/>
      <c r="N10" s="582" t="s">
        <v>241</v>
      </c>
      <c r="O10" s="589"/>
      <c r="P10" s="589"/>
      <c r="Q10" s="589"/>
      <c r="R10" s="589"/>
      <c r="S10" s="589"/>
      <c r="T10" s="589"/>
      <c r="U10" s="589"/>
      <c r="V10" s="589"/>
      <c r="W10" s="589"/>
      <c r="X10" s="589"/>
      <c r="Y10" s="589"/>
      <c r="Z10" s="589"/>
      <c r="AA10" s="589"/>
      <c r="AB10" s="589"/>
      <c r="AC10" s="589"/>
      <c r="AD10" s="589"/>
      <c r="AE10" s="589"/>
      <c r="AF10" s="589"/>
      <c r="AG10" s="589"/>
      <c r="AH10" s="589"/>
    </row>
    <row r="11" spans="1:34" ht="15" x14ac:dyDescent="0.2">
      <c r="A11" s="610" t="s">
        <v>9</v>
      </c>
      <c r="B11" s="587"/>
      <c r="C11" s="814" t="s">
        <v>2</v>
      </c>
      <c r="D11" s="814"/>
      <c r="E11" s="814"/>
      <c r="F11" s="590"/>
      <c r="G11" s="590"/>
      <c r="H11" s="589"/>
      <c r="I11" s="589"/>
      <c r="J11" s="589"/>
      <c r="K11" s="589"/>
      <c r="L11" s="589"/>
      <c r="M11" s="589"/>
      <c r="N11" s="582" t="s">
        <v>241</v>
      </c>
      <c r="O11" s="589"/>
      <c r="P11" s="589"/>
      <c r="Q11" s="589"/>
      <c r="R11" s="589"/>
      <c r="S11" s="589"/>
      <c r="T11" s="589"/>
      <c r="U11" s="589"/>
      <c r="V11" s="589"/>
      <c r="W11" s="589"/>
      <c r="X11" s="589"/>
      <c r="Y11" s="589"/>
      <c r="Z11" s="589"/>
      <c r="AA11" s="589"/>
      <c r="AB11" s="589"/>
      <c r="AC11" s="589"/>
      <c r="AD11" s="589"/>
      <c r="AE11" s="589"/>
      <c r="AF11" s="589"/>
      <c r="AG11" s="589"/>
      <c r="AH11" s="589"/>
    </row>
    <row r="12" spans="1:34" ht="15" x14ac:dyDescent="0.2">
      <c r="A12" s="610" t="s">
        <v>10</v>
      </c>
      <c r="B12" s="587"/>
      <c r="C12" s="813" t="s">
        <v>2</v>
      </c>
      <c r="D12" s="813"/>
      <c r="E12" s="813"/>
      <c r="F12" s="590"/>
      <c r="G12" s="590"/>
      <c r="H12" s="589"/>
      <c r="I12" s="589"/>
      <c r="J12" s="589"/>
      <c r="K12" s="589"/>
      <c r="L12" s="589"/>
      <c r="M12" s="589"/>
      <c r="N12" s="582" t="s">
        <v>241</v>
      </c>
      <c r="O12" s="589"/>
      <c r="P12" s="589"/>
      <c r="Q12" s="589"/>
      <c r="R12" s="589"/>
      <c r="S12" s="589"/>
      <c r="T12" s="589"/>
      <c r="U12" s="589"/>
      <c r="V12" s="589"/>
      <c r="W12" s="589"/>
      <c r="X12" s="589"/>
      <c r="Y12" s="589"/>
      <c r="Z12" s="589"/>
      <c r="AA12" s="589"/>
      <c r="AB12" s="589"/>
      <c r="AC12" s="589"/>
      <c r="AD12" s="589"/>
      <c r="AE12" s="589"/>
      <c r="AF12" s="589"/>
      <c r="AG12" s="589"/>
      <c r="AH12" s="589"/>
    </row>
    <row r="13" spans="1:34" x14ac:dyDescent="0.2">
      <c r="A13" s="610" t="s">
        <v>11</v>
      </c>
      <c r="B13" s="587"/>
      <c r="C13" s="813" t="s">
        <v>2</v>
      </c>
      <c r="D13" s="813"/>
      <c r="E13" s="813"/>
      <c r="F13" s="588"/>
      <c r="G13" s="588"/>
      <c r="N13" s="582" t="s">
        <v>241</v>
      </c>
    </row>
    <row r="14" spans="1:34" ht="12.75" x14ac:dyDescent="0.25">
      <c r="A14" s="592" t="str">
        <f>IF(OR(C5="",C6=""),"",IF(AND(C5&lt;C6,YEAR(C5)=YEAR(C6)),"","Унијели сте неисправне датуме!"))</f>
        <v/>
      </c>
      <c r="B14" s="593"/>
      <c r="C14" s="594" t="str">
        <f>IF((C5=""),"",IF(DAY(C5)&lt;&gt; 1,"Унијели сте неисправан датум од!", ""))</f>
        <v/>
      </c>
      <c r="D14" s="595"/>
      <c r="E14" s="595" t="str">
        <f>IF((C6=""),"",IF(DAY(C6)&lt; 28,"Унијели сте неисправан датум до!", ""))</f>
        <v/>
      </c>
      <c r="F14" s="588"/>
      <c r="G14" s="588"/>
      <c r="N14" s="582" t="s">
        <v>241</v>
      </c>
    </row>
    <row r="15" spans="1:34" ht="18.75" x14ac:dyDescent="0.25">
      <c r="A15" s="815" t="s">
        <v>524</v>
      </c>
      <c r="B15" s="815"/>
      <c r="C15" s="815"/>
      <c r="D15" s="815"/>
      <c r="E15" s="815"/>
      <c r="F15" s="596"/>
      <c r="G15" s="597"/>
      <c r="N15" s="582" t="s">
        <v>241</v>
      </c>
    </row>
    <row r="16" spans="1:34" ht="15.75" customHeight="1" thickBot="1" x14ac:dyDescent="0.3">
      <c r="A16" s="816"/>
      <c r="B16" s="817"/>
      <c r="C16" s="817"/>
      <c r="D16" s="817"/>
      <c r="E16" s="817"/>
      <c r="F16" s="598"/>
      <c r="N16" s="582" t="s">
        <v>241</v>
      </c>
    </row>
    <row r="17" spans="1:34" ht="31.5" customHeight="1" x14ac:dyDescent="0.25">
      <c r="A17" s="820" t="s">
        <v>397</v>
      </c>
      <c r="B17" s="820" t="s">
        <v>244</v>
      </c>
      <c r="C17" s="820" t="s">
        <v>525</v>
      </c>
      <c r="D17" s="818" t="s">
        <v>68</v>
      </c>
      <c r="E17" s="819"/>
      <c r="F17" s="598"/>
      <c r="N17" s="582" t="s">
        <v>241</v>
      </c>
      <c r="AH17" s="586"/>
    </row>
    <row r="18" spans="1:34" ht="12.75" x14ac:dyDescent="0.25">
      <c r="A18" s="821"/>
      <c r="B18" s="821"/>
      <c r="C18" s="821"/>
      <c r="D18" s="89" t="s">
        <v>526</v>
      </c>
      <c r="E18" s="89" t="s">
        <v>527</v>
      </c>
      <c r="F18" s="598"/>
      <c r="N18" s="582" t="s">
        <v>241</v>
      </c>
      <c r="AH18" s="586"/>
    </row>
    <row r="19" spans="1:34" x14ac:dyDescent="0.25">
      <c r="A19" s="90">
        <v>1</v>
      </c>
      <c r="B19" s="90">
        <v>2</v>
      </c>
      <c r="C19" s="90">
        <v>3</v>
      </c>
      <c r="D19" s="89">
        <v>4</v>
      </c>
      <c r="E19" s="89">
        <v>5</v>
      </c>
      <c r="F19" s="598"/>
      <c r="N19" s="582" t="s">
        <v>241</v>
      </c>
    </row>
    <row r="20" spans="1:34" ht="21" x14ac:dyDescent="0.25">
      <c r="A20" s="599"/>
      <c r="B20" s="599" t="s">
        <v>528</v>
      </c>
      <c r="C20" s="600">
        <v>201</v>
      </c>
      <c r="D20" s="601"/>
      <c r="E20" s="601"/>
      <c r="F20" s="598"/>
    </row>
    <row r="21" spans="1:34" ht="22.5" x14ac:dyDescent="0.25">
      <c r="A21" s="91">
        <v>60</v>
      </c>
      <c r="B21" s="96" t="s">
        <v>738</v>
      </c>
      <c r="C21" s="602">
        <f>C20+1</f>
        <v>202</v>
      </c>
      <c r="D21" s="601"/>
      <c r="E21" s="601"/>
      <c r="F21" s="598"/>
    </row>
    <row r="22" spans="1:34" ht="22.5" x14ac:dyDescent="0.25">
      <c r="A22" s="91" t="s">
        <v>529</v>
      </c>
      <c r="B22" s="603" t="s">
        <v>530</v>
      </c>
      <c r="C22" s="602">
        <f t="shared" ref="C22:C69" si="0">C21+1</f>
        <v>203</v>
      </c>
      <c r="D22" s="601"/>
      <c r="E22" s="601"/>
      <c r="F22" s="598"/>
    </row>
    <row r="23" spans="1:34" x14ac:dyDescent="0.25">
      <c r="A23" s="91">
        <v>601</v>
      </c>
      <c r="B23" s="603" t="s">
        <v>531</v>
      </c>
      <c r="C23" s="602">
        <f t="shared" si="0"/>
        <v>204</v>
      </c>
      <c r="D23" s="601"/>
      <c r="E23" s="601"/>
      <c r="F23" s="598"/>
    </row>
    <row r="24" spans="1:34" x14ac:dyDescent="0.25">
      <c r="A24" s="91">
        <v>603</v>
      </c>
      <c r="B24" s="603" t="s">
        <v>532</v>
      </c>
      <c r="C24" s="602">
        <f t="shared" si="0"/>
        <v>205</v>
      </c>
      <c r="D24" s="601"/>
      <c r="E24" s="601"/>
      <c r="F24" s="598"/>
    </row>
    <row r="25" spans="1:34" x14ac:dyDescent="0.25">
      <c r="A25" s="91">
        <v>604</v>
      </c>
      <c r="B25" s="603" t="s">
        <v>533</v>
      </c>
      <c r="C25" s="602">
        <f t="shared" si="0"/>
        <v>206</v>
      </c>
      <c r="D25" s="601"/>
      <c r="E25" s="601"/>
      <c r="F25" s="598"/>
    </row>
    <row r="26" spans="1:34" x14ac:dyDescent="0.25">
      <c r="A26" s="91" t="s">
        <v>534</v>
      </c>
      <c r="B26" s="603" t="s">
        <v>535</v>
      </c>
      <c r="C26" s="602">
        <f t="shared" si="0"/>
        <v>207</v>
      </c>
      <c r="D26" s="601"/>
      <c r="E26" s="601"/>
      <c r="F26" s="598"/>
    </row>
    <row r="27" spans="1:34" ht="22.5" x14ac:dyDescent="0.25">
      <c r="A27" s="91" t="s">
        <v>536</v>
      </c>
      <c r="B27" s="96" t="s">
        <v>739</v>
      </c>
      <c r="C27" s="602">
        <f t="shared" si="0"/>
        <v>208</v>
      </c>
      <c r="D27" s="601"/>
      <c r="E27" s="601"/>
      <c r="F27" s="598"/>
    </row>
    <row r="28" spans="1:34" ht="22.5" x14ac:dyDescent="0.25">
      <c r="A28" s="91" t="s">
        <v>537</v>
      </c>
      <c r="B28" s="96" t="s">
        <v>740</v>
      </c>
      <c r="C28" s="602">
        <f t="shared" si="0"/>
        <v>209</v>
      </c>
      <c r="D28" s="601"/>
      <c r="E28" s="601"/>
      <c r="F28" s="598"/>
    </row>
    <row r="29" spans="1:34" x14ac:dyDescent="0.25">
      <c r="A29" s="91" t="s">
        <v>538</v>
      </c>
      <c r="B29" s="603" t="s">
        <v>539</v>
      </c>
      <c r="C29" s="602">
        <f t="shared" si="0"/>
        <v>210</v>
      </c>
      <c r="D29" s="601"/>
      <c r="E29" s="601"/>
      <c r="F29" s="598"/>
    </row>
    <row r="30" spans="1:34" ht="22.5" x14ac:dyDescent="0.25">
      <c r="A30" s="91" t="s">
        <v>540</v>
      </c>
      <c r="B30" s="603" t="s">
        <v>541</v>
      </c>
      <c r="C30" s="602">
        <f t="shared" si="0"/>
        <v>211</v>
      </c>
      <c r="D30" s="601"/>
      <c r="E30" s="601"/>
      <c r="F30" s="598"/>
    </row>
    <row r="31" spans="1:34" x14ac:dyDescent="0.25">
      <c r="A31" s="91" t="s">
        <v>542</v>
      </c>
      <c r="B31" s="603" t="s">
        <v>543</v>
      </c>
      <c r="C31" s="602">
        <f t="shared" si="0"/>
        <v>212</v>
      </c>
      <c r="D31" s="601"/>
      <c r="E31" s="601"/>
      <c r="F31" s="598"/>
    </row>
    <row r="32" spans="1:34" x14ac:dyDescent="0.25">
      <c r="A32" s="90"/>
      <c r="B32" s="599" t="s">
        <v>741</v>
      </c>
      <c r="C32" s="600">
        <f t="shared" si="0"/>
        <v>213</v>
      </c>
      <c r="D32" s="601"/>
      <c r="E32" s="601"/>
      <c r="F32" s="598"/>
    </row>
    <row r="33" spans="1:6" x14ac:dyDescent="0.25">
      <c r="A33" s="91"/>
      <c r="B33" s="603" t="s">
        <v>742</v>
      </c>
      <c r="C33" s="602">
        <f t="shared" si="0"/>
        <v>214</v>
      </c>
      <c r="D33" s="601"/>
      <c r="E33" s="601"/>
      <c r="F33" s="598"/>
    </row>
    <row r="34" spans="1:6" x14ac:dyDescent="0.25">
      <c r="A34" s="91">
        <v>50</v>
      </c>
      <c r="B34" s="603" t="s">
        <v>743</v>
      </c>
      <c r="C34" s="602">
        <f t="shared" si="0"/>
        <v>215</v>
      </c>
      <c r="D34" s="601"/>
      <c r="E34" s="601"/>
      <c r="F34" s="598"/>
    </row>
    <row r="35" spans="1:6" x14ac:dyDescent="0.25">
      <c r="A35" s="91">
        <v>500</v>
      </c>
      <c r="B35" s="96" t="s">
        <v>544</v>
      </c>
      <c r="C35" s="602">
        <f t="shared" si="0"/>
        <v>216</v>
      </c>
      <c r="D35" s="601"/>
      <c r="E35" s="601"/>
      <c r="F35" s="598"/>
    </row>
    <row r="36" spans="1:6" x14ac:dyDescent="0.25">
      <c r="A36" s="91">
        <v>501</v>
      </c>
      <c r="B36" s="603" t="s">
        <v>545</v>
      </c>
      <c r="C36" s="602">
        <f t="shared" si="0"/>
        <v>217</v>
      </c>
      <c r="D36" s="601"/>
      <c r="E36" s="601"/>
      <c r="F36" s="598"/>
    </row>
    <row r="37" spans="1:6" x14ac:dyDescent="0.25">
      <c r="A37" s="91">
        <v>502</v>
      </c>
      <c r="B37" s="603" t="s">
        <v>546</v>
      </c>
      <c r="C37" s="602">
        <f t="shared" si="0"/>
        <v>218</v>
      </c>
      <c r="D37" s="601"/>
      <c r="E37" s="601"/>
      <c r="F37" s="598"/>
    </row>
    <row r="38" spans="1:6" x14ac:dyDescent="0.25">
      <c r="A38" s="91">
        <v>503</v>
      </c>
      <c r="B38" s="603" t="s">
        <v>547</v>
      </c>
      <c r="C38" s="602">
        <f t="shared" si="0"/>
        <v>219</v>
      </c>
      <c r="D38" s="601"/>
      <c r="E38" s="601"/>
      <c r="F38" s="598"/>
    </row>
    <row r="39" spans="1:6" x14ac:dyDescent="0.25">
      <c r="A39" s="91">
        <v>504</v>
      </c>
      <c r="B39" s="96" t="s">
        <v>548</v>
      </c>
      <c r="C39" s="602">
        <f t="shared" si="0"/>
        <v>220</v>
      </c>
      <c r="D39" s="601"/>
      <c r="E39" s="601"/>
      <c r="F39" s="598"/>
    </row>
    <row r="40" spans="1:6" x14ac:dyDescent="0.25">
      <c r="A40" s="91">
        <v>505</v>
      </c>
      <c r="B40" s="96" t="s">
        <v>549</v>
      </c>
      <c r="C40" s="602">
        <f t="shared" si="0"/>
        <v>221</v>
      </c>
      <c r="D40" s="601"/>
      <c r="E40" s="601"/>
      <c r="F40" s="598"/>
    </row>
    <row r="41" spans="1:6" x14ac:dyDescent="0.25">
      <c r="A41" s="91">
        <v>506</v>
      </c>
      <c r="B41" s="96" t="s">
        <v>744</v>
      </c>
      <c r="C41" s="602">
        <v>222</v>
      </c>
      <c r="D41" s="601"/>
      <c r="E41" s="601"/>
      <c r="F41" s="598"/>
    </row>
    <row r="42" spans="1:6" x14ac:dyDescent="0.25">
      <c r="A42" s="91">
        <v>507</v>
      </c>
      <c r="B42" s="96" t="s">
        <v>745</v>
      </c>
      <c r="C42" s="602">
        <v>223</v>
      </c>
      <c r="D42" s="601"/>
      <c r="E42" s="601"/>
      <c r="F42" s="598"/>
    </row>
    <row r="43" spans="1:6" x14ac:dyDescent="0.25">
      <c r="A43" s="91">
        <v>509</v>
      </c>
      <c r="B43" s="96" t="s">
        <v>746</v>
      </c>
      <c r="C43" s="602">
        <v>224</v>
      </c>
      <c r="D43" s="601"/>
      <c r="E43" s="601"/>
      <c r="F43" s="598"/>
    </row>
    <row r="44" spans="1:6" x14ac:dyDescent="0.25">
      <c r="A44" s="91">
        <v>51</v>
      </c>
      <c r="B44" s="96" t="s">
        <v>747</v>
      </c>
      <c r="C44" s="602">
        <f t="shared" si="0"/>
        <v>225</v>
      </c>
      <c r="D44" s="601"/>
      <c r="E44" s="601"/>
      <c r="F44" s="598"/>
    </row>
    <row r="45" spans="1:6" x14ac:dyDescent="0.25">
      <c r="A45" s="91" t="s">
        <v>550</v>
      </c>
      <c r="B45" s="96" t="s">
        <v>551</v>
      </c>
      <c r="C45" s="602">
        <f t="shared" si="0"/>
        <v>226</v>
      </c>
      <c r="D45" s="601"/>
      <c r="E45" s="601"/>
      <c r="F45" s="598"/>
    </row>
    <row r="46" spans="1:6" x14ac:dyDescent="0.25">
      <c r="A46" s="91">
        <v>511</v>
      </c>
      <c r="B46" s="96" t="s">
        <v>552</v>
      </c>
      <c r="C46" s="602">
        <f t="shared" si="0"/>
        <v>227</v>
      </c>
      <c r="D46" s="601"/>
      <c r="E46" s="601"/>
      <c r="F46" s="598"/>
    </row>
    <row r="47" spans="1:6" ht="22.5" x14ac:dyDescent="0.25">
      <c r="A47" s="91" t="s">
        <v>553</v>
      </c>
      <c r="B47" s="603" t="s">
        <v>554</v>
      </c>
      <c r="C47" s="602">
        <f t="shared" si="0"/>
        <v>228</v>
      </c>
      <c r="D47" s="601"/>
      <c r="E47" s="601"/>
      <c r="F47" s="598"/>
    </row>
    <row r="48" spans="1:6" ht="22.5" x14ac:dyDescent="0.25">
      <c r="A48" s="91" t="s">
        <v>555</v>
      </c>
      <c r="B48" s="603" t="s">
        <v>556</v>
      </c>
      <c r="C48" s="602">
        <f t="shared" si="0"/>
        <v>229</v>
      </c>
      <c r="D48" s="601"/>
      <c r="E48" s="601"/>
      <c r="F48" s="598"/>
    </row>
    <row r="49" spans="1:6" x14ac:dyDescent="0.25">
      <c r="A49" s="91">
        <v>518</v>
      </c>
      <c r="B49" s="603" t="s">
        <v>557</v>
      </c>
      <c r="C49" s="602">
        <f t="shared" si="0"/>
        <v>230</v>
      </c>
      <c r="D49" s="601"/>
      <c r="E49" s="601"/>
      <c r="F49" s="598"/>
    </row>
    <row r="50" spans="1:6" x14ac:dyDescent="0.25">
      <c r="A50" s="91">
        <v>52</v>
      </c>
      <c r="B50" s="96" t="s">
        <v>748</v>
      </c>
      <c r="C50" s="602">
        <f t="shared" si="0"/>
        <v>231</v>
      </c>
      <c r="D50" s="601"/>
      <c r="E50" s="601"/>
      <c r="F50" s="598"/>
    </row>
    <row r="51" spans="1:6" ht="22.5" x14ac:dyDescent="0.25">
      <c r="A51" s="91" t="s">
        <v>558</v>
      </c>
      <c r="B51" s="603" t="s">
        <v>559</v>
      </c>
      <c r="C51" s="602">
        <f t="shared" si="0"/>
        <v>232</v>
      </c>
      <c r="D51" s="601"/>
      <c r="E51" s="601"/>
      <c r="F51" s="598"/>
    </row>
    <row r="52" spans="1:6" ht="22.5" x14ac:dyDescent="0.25">
      <c r="A52" s="91" t="s">
        <v>560</v>
      </c>
      <c r="B52" s="603" t="s">
        <v>561</v>
      </c>
      <c r="C52" s="602">
        <f t="shared" si="0"/>
        <v>233</v>
      </c>
      <c r="D52" s="601"/>
      <c r="E52" s="601"/>
      <c r="F52" s="598"/>
    </row>
    <row r="53" spans="1:6" x14ac:dyDescent="0.25">
      <c r="A53" s="91">
        <v>528</v>
      </c>
      <c r="B53" s="603" t="s">
        <v>749</v>
      </c>
      <c r="C53" s="602">
        <v>234</v>
      </c>
      <c r="D53" s="601"/>
      <c r="E53" s="601"/>
      <c r="F53" s="598"/>
    </row>
    <row r="54" spans="1:6" ht="22.5" x14ac:dyDescent="0.25">
      <c r="A54" s="91" t="s">
        <v>562</v>
      </c>
      <c r="B54" s="603" t="s">
        <v>750</v>
      </c>
      <c r="C54" s="602">
        <v>235</v>
      </c>
      <c r="D54" s="601"/>
      <c r="E54" s="601"/>
      <c r="F54" s="598"/>
    </row>
    <row r="55" spans="1:6" x14ac:dyDescent="0.25">
      <c r="A55" s="91"/>
      <c r="B55" s="96" t="s">
        <v>751</v>
      </c>
      <c r="C55" s="602">
        <v>236</v>
      </c>
      <c r="D55" s="601"/>
      <c r="E55" s="601"/>
      <c r="F55" s="598"/>
    </row>
    <row r="56" spans="1:6" x14ac:dyDescent="0.25">
      <c r="A56" s="91">
        <v>53</v>
      </c>
      <c r="B56" s="96" t="s">
        <v>752</v>
      </c>
      <c r="C56" s="602">
        <v>237</v>
      </c>
      <c r="D56" s="601"/>
      <c r="E56" s="601"/>
      <c r="F56" s="598"/>
    </row>
    <row r="57" spans="1:6" x14ac:dyDescent="0.25">
      <c r="A57" s="91">
        <v>530</v>
      </c>
      <c r="B57" s="96" t="s">
        <v>563</v>
      </c>
      <c r="C57" s="602">
        <v>238</v>
      </c>
      <c r="D57" s="601"/>
      <c r="E57" s="601"/>
      <c r="F57" s="598"/>
    </row>
    <row r="58" spans="1:6" x14ac:dyDescent="0.25">
      <c r="A58" s="91" t="s">
        <v>564</v>
      </c>
      <c r="B58" s="603" t="s">
        <v>565</v>
      </c>
      <c r="C58" s="602">
        <v>239</v>
      </c>
      <c r="D58" s="601"/>
      <c r="E58" s="601"/>
      <c r="F58" s="598"/>
    </row>
    <row r="59" spans="1:6" x14ac:dyDescent="0.25">
      <c r="A59" s="91">
        <v>54</v>
      </c>
      <c r="B59" s="603" t="s">
        <v>753</v>
      </c>
      <c r="C59" s="602">
        <v>240</v>
      </c>
      <c r="D59" s="601"/>
      <c r="E59" s="601"/>
      <c r="F59" s="598"/>
    </row>
    <row r="60" spans="1:6" x14ac:dyDescent="0.25">
      <c r="A60" s="91">
        <v>540</v>
      </c>
      <c r="B60" s="603" t="s">
        <v>566</v>
      </c>
      <c r="C60" s="602">
        <f t="shared" si="0"/>
        <v>241</v>
      </c>
      <c r="D60" s="601"/>
      <c r="E60" s="601"/>
      <c r="F60" s="598"/>
    </row>
    <row r="61" spans="1:6" x14ac:dyDescent="0.25">
      <c r="A61" s="91">
        <v>541</v>
      </c>
      <c r="B61" s="603" t="s">
        <v>567</v>
      </c>
      <c r="C61" s="602">
        <f t="shared" si="0"/>
        <v>242</v>
      </c>
      <c r="D61" s="601"/>
      <c r="E61" s="601"/>
      <c r="F61" s="598"/>
    </row>
    <row r="62" spans="1:6" x14ac:dyDescent="0.25">
      <c r="A62" s="91" t="s">
        <v>568</v>
      </c>
      <c r="B62" s="96" t="s">
        <v>754</v>
      </c>
      <c r="C62" s="602">
        <f t="shared" si="0"/>
        <v>243</v>
      </c>
      <c r="D62" s="601"/>
      <c r="E62" s="601"/>
      <c r="F62" s="598"/>
    </row>
    <row r="63" spans="1:6" ht="33.75" x14ac:dyDescent="0.25">
      <c r="A63" s="91" t="s">
        <v>569</v>
      </c>
      <c r="B63" s="96" t="s">
        <v>570</v>
      </c>
      <c r="C63" s="602">
        <f t="shared" si="0"/>
        <v>244</v>
      </c>
      <c r="D63" s="601"/>
      <c r="E63" s="601"/>
      <c r="F63" s="598"/>
    </row>
    <row r="64" spans="1:6" x14ac:dyDescent="0.25">
      <c r="A64" s="91">
        <v>546</v>
      </c>
      <c r="B64" s="96" t="s">
        <v>571</v>
      </c>
      <c r="C64" s="602">
        <f t="shared" si="0"/>
        <v>245</v>
      </c>
      <c r="D64" s="601"/>
      <c r="E64" s="601"/>
      <c r="F64" s="598"/>
    </row>
    <row r="65" spans="1:6" x14ac:dyDescent="0.25">
      <c r="A65" s="91">
        <v>55</v>
      </c>
      <c r="B65" s="96" t="s">
        <v>755</v>
      </c>
      <c r="C65" s="602">
        <f t="shared" si="0"/>
        <v>246</v>
      </c>
      <c r="D65" s="601"/>
      <c r="E65" s="601"/>
      <c r="F65" s="598"/>
    </row>
    <row r="66" spans="1:6" x14ac:dyDescent="0.25">
      <c r="A66" s="91">
        <v>550</v>
      </c>
      <c r="B66" s="96" t="s">
        <v>572</v>
      </c>
      <c r="C66" s="602">
        <f t="shared" si="0"/>
        <v>247</v>
      </c>
      <c r="D66" s="601"/>
      <c r="E66" s="601"/>
      <c r="F66" s="598"/>
    </row>
    <row r="67" spans="1:6" x14ac:dyDescent="0.25">
      <c r="A67" s="91" t="s">
        <v>756</v>
      </c>
      <c r="B67" s="96" t="s">
        <v>573</v>
      </c>
      <c r="C67" s="602">
        <f t="shared" si="0"/>
        <v>248</v>
      </c>
      <c r="D67" s="601"/>
      <c r="E67" s="601"/>
      <c r="F67" s="598"/>
    </row>
    <row r="68" spans="1:6" x14ac:dyDescent="0.25">
      <c r="A68" s="90"/>
      <c r="B68" s="599" t="s">
        <v>574</v>
      </c>
      <c r="C68" s="600">
        <f t="shared" si="0"/>
        <v>249</v>
      </c>
      <c r="D68" s="601"/>
      <c r="E68" s="601"/>
      <c r="F68" s="598"/>
    </row>
    <row r="69" spans="1:6" x14ac:dyDescent="0.25">
      <c r="A69" s="90"/>
      <c r="B69" s="599" t="s">
        <v>575</v>
      </c>
      <c r="C69" s="600">
        <f t="shared" si="0"/>
        <v>250</v>
      </c>
      <c r="D69" s="601"/>
      <c r="E69" s="601"/>
      <c r="F69" s="598"/>
    </row>
    <row r="70" spans="1:6" ht="21" x14ac:dyDescent="0.25">
      <c r="A70" s="90">
        <v>66</v>
      </c>
      <c r="B70" s="599" t="s">
        <v>757</v>
      </c>
      <c r="C70" s="600">
        <v>251</v>
      </c>
      <c r="D70" s="601"/>
      <c r="E70" s="601"/>
      <c r="F70" s="598"/>
    </row>
    <row r="71" spans="1:6" x14ac:dyDescent="0.25">
      <c r="A71" s="91" t="s">
        <v>576</v>
      </c>
      <c r="B71" s="96" t="s">
        <v>577</v>
      </c>
      <c r="C71" s="602">
        <v>252</v>
      </c>
      <c r="D71" s="601"/>
      <c r="E71" s="601"/>
      <c r="F71" s="598"/>
    </row>
    <row r="72" spans="1:6" x14ac:dyDescent="0.25">
      <c r="A72" s="91">
        <v>662</v>
      </c>
      <c r="B72" s="96" t="s">
        <v>578</v>
      </c>
      <c r="C72" s="602">
        <v>253</v>
      </c>
      <c r="D72" s="601"/>
      <c r="E72" s="601"/>
      <c r="F72" s="598"/>
    </row>
    <row r="73" spans="1:6" x14ac:dyDescent="0.25">
      <c r="A73" s="91">
        <v>663</v>
      </c>
      <c r="B73" s="96" t="s">
        <v>579</v>
      </c>
      <c r="C73" s="604">
        <v>254</v>
      </c>
      <c r="D73" s="601"/>
      <c r="E73" s="601"/>
      <c r="F73" s="598"/>
    </row>
    <row r="74" spans="1:6" ht="22.5" x14ac:dyDescent="0.25">
      <c r="A74" s="91" t="s">
        <v>580</v>
      </c>
      <c r="B74" s="96" t="s">
        <v>581</v>
      </c>
      <c r="C74" s="604">
        <f t="shared" ref="C74:C135" si="1">C73+1</f>
        <v>255</v>
      </c>
      <c r="D74" s="601"/>
      <c r="E74" s="601"/>
      <c r="F74" s="598"/>
    </row>
    <row r="75" spans="1:6" x14ac:dyDescent="0.25">
      <c r="A75" s="90">
        <v>56</v>
      </c>
      <c r="B75" s="599" t="s">
        <v>758</v>
      </c>
      <c r="C75" s="605">
        <f t="shared" si="1"/>
        <v>256</v>
      </c>
      <c r="D75" s="601"/>
      <c r="E75" s="601"/>
      <c r="F75" s="598"/>
    </row>
    <row r="76" spans="1:6" x14ac:dyDescent="0.25">
      <c r="A76" s="91" t="s">
        <v>582</v>
      </c>
      <c r="B76" s="96" t="s">
        <v>583</v>
      </c>
      <c r="C76" s="604">
        <f t="shared" si="1"/>
        <v>257</v>
      </c>
      <c r="D76" s="601"/>
      <c r="E76" s="601"/>
      <c r="F76" s="598"/>
    </row>
    <row r="77" spans="1:6" x14ac:dyDescent="0.25">
      <c r="A77" s="91">
        <v>562</v>
      </c>
      <c r="B77" s="96" t="s">
        <v>584</v>
      </c>
      <c r="C77" s="604">
        <f t="shared" si="1"/>
        <v>258</v>
      </c>
      <c r="D77" s="601"/>
      <c r="E77" s="601"/>
      <c r="F77" s="598"/>
    </row>
    <row r="78" spans="1:6" x14ac:dyDescent="0.25">
      <c r="A78" s="91">
        <v>563</v>
      </c>
      <c r="B78" s="96" t="s">
        <v>585</v>
      </c>
      <c r="C78" s="604">
        <f t="shared" si="1"/>
        <v>259</v>
      </c>
      <c r="D78" s="601"/>
      <c r="E78" s="601"/>
      <c r="F78" s="598"/>
    </row>
    <row r="79" spans="1:6" ht="22.5" x14ac:dyDescent="0.25">
      <c r="A79" s="91" t="s">
        <v>586</v>
      </c>
      <c r="B79" s="96" t="s">
        <v>759</v>
      </c>
      <c r="C79" s="604">
        <f t="shared" si="1"/>
        <v>260</v>
      </c>
      <c r="D79" s="601"/>
      <c r="E79" s="601"/>
      <c r="F79" s="598"/>
    </row>
    <row r="80" spans="1:6" x14ac:dyDescent="0.25">
      <c r="A80" s="90"/>
      <c r="B80" s="599" t="s">
        <v>760</v>
      </c>
      <c r="C80" s="605">
        <f t="shared" si="1"/>
        <v>261</v>
      </c>
      <c r="D80" s="601"/>
      <c r="E80" s="601"/>
      <c r="F80" s="598"/>
    </row>
    <row r="81" spans="1:6" x14ac:dyDescent="0.25">
      <c r="A81" s="90"/>
      <c r="B81" s="599" t="s">
        <v>761</v>
      </c>
      <c r="C81" s="605">
        <f t="shared" si="1"/>
        <v>262</v>
      </c>
      <c r="D81" s="601"/>
      <c r="E81" s="601"/>
      <c r="F81" s="598"/>
    </row>
    <row r="82" spans="1:6" ht="21" x14ac:dyDescent="0.25">
      <c r="A82" s="90">
        <v>67</v>
      </c>
      <c r="B82" s="599" t="s">
        <v>762</v>
      </c>
      <c r="C82" s="605">
        <f t="shared" si="1"/>
        <v>263</v>
      </c>
      <c r="D82" s="601"/>
      <c r="E82" s="601"/>
      <c r="F82" s="598"/>
    </row>
    <row r="83" spans="1:6" ht="22.5" x14ac:dyDescent="0.25">
      <c r="A83" s="91" t="s">
        <v>588</v>
      </c>
      <c r="B83" s="96" t="s">
        <v>763</v>
      </c>
      <c r="C83" s="604">
        <f t="shared" si="1"/>
        <v>264</v>
      </c>
      <c r="D83" s="601"/>
      <c r="E83" s="601"/>
      <c r="F83" s="598"/>
    </row>
    <row r="84" spans="1:6" x14ac:dyDescent="0.25">
      <c r="A84" s="91">
        <v>672</v>
      </c>
      <c r="B84" s="96" t="s">
        <v>589</v>
      </c>
      <c r="C84" s="604">
        <f t="shared" si="1"/>
        <v>265</v>
      </c>
      <c r="D84" s="601"/>
      <c r="E84" s="601"/>
      <c r="F84" s="598"/>
    </row>
    <row r="85" spans="1:6" x14ac:dyDescent="0.25">
      <c r="A85" s="91">
        <v>676</v>
      </c>
      <c r="B85" s="96" t="s">
        <v>590</v>
      </c>
      <c r="C85" s="604">
        <f t="shared" si="1"/>
        <v>266</v>
      </c>
      <c r="D85" s="601"/>
      <c r="E85" s="601"/>
      <c r="F85" s="598"/>
    </row>
    <row r="86" spans="1:6" ht="33.75" x14ac:dyDescent="0.25">
      <c r="A86" s="91" t="s">
        <v>591</v>
      </c>
      <c r="B86" s="606" t="s">
        <v>592</v>
      </c>
      <c r="C86" s="604">
        <f t="shared" si="1"/>
        <v>267</v>
      </c>
      <c r="D86" s="601"/>
      <c r="E86" s="601"/>
      <c r="F86" s="598"/>
    </row>
    <row r="87" spans="1:6" x14ac:dyDescent="0.25">
      <c r="A87" s="90">
        <v>57</v>
      </c>
      <c r="B87" s="599" t="s">
        <v>764</v>
      </c>
      <c r="C87" s="605">
        <f t="shared" si="1"/>
        <v>268</v>
      </c>
      <c r="D87" s="601"/>
      <c r="E87" s="601"/>
      <c r="F87" s="598"/>
    </row>
    <row r="88" spans="1:6" ht="22.5" x14ac:dyDescent="0.25">
      <c r="A88" s="91" t="s">
        <v>593</v>
      </c>
      <c r="B88" s="96" t="s">
        <v>765</v>
      </c>
      <c r="C88" s="604">
        <f t="shared" si="1"/>
        <v>269</v>
      </c>
      <c r="D88" s="601"/>
      <c r="E88" s="601"/>
      <c r="F88" s="598"/>
    </row>
    <row r="89" spans="1:6" x14ac:dyDescent="0.25">
      <c r="A89" s="91">
        <v>572</v>
      </c>
      <c r="B89" s="96" t="s">
        <v>594</v>
      </c>
      <c r="C89" s="604">
        <f t="shared" si="1"/>
        <v>270</v>
      </c>
      <c r="D89" s="601"/>
      <c r="E89" s="601"/>
      <c r="F89" s="598"/>
    </row>
    <row r="90" spans="1:6" x14ac:dyDescent="0.25">
      <c r="A90" s="91">
        <v>575</v>
      </c>
      <c r="B90" s="96" t="s">
        <v>595</v>
      </c>
      <c r="C90" s="604">
        <f t="shared" si="1"/>
        <v>271</v>
      </c>
      <c r="D90" s="601"/>
      <c r="E90" s="601"/>
      <c r="F90" s="598"/>
    </row>
    <row r="91" spans="1:6" ht="33.75" x14ac:dyDescent="0.25">
      <c r="A91" s="91" t="s">
        <v>596</v>
      </c>
      <c r="B91" s="96" t="s">
        <v>587</v>
      </c>
      <c r="C91" s="604">
        <f t="shared" si="1"/>
        <v>272</v>
      </c>
      <c r="D91" s="601"/>
      <c r="E91" s="601"/>
      <c r="F91" s="598"/>
    </row>
    <row r="92" spans="1:6" x14ac:dyDescent="0.25">
      <c r="A92" s="90"/>
      <c r="B92" s="599" t="s">
        <v>766</v>
      </c>
      <c r="C92" s="605">
        <f t="shared" si="1"/>
        <v>273</v>
      </c>
      <c r="D92" s="601"/>
      <c r="E92" s="601"/>
      <c r="F92" s="598"/>
    </row>
    <row r="93" spans="1:6" x14ac:dyDescent="0.25">
      <c r="A93" s="90"/>
      <c r="B93" s="599" t="s">
        <v>767</v>
      </c>
      <c r="C93" s="605">
        <f t="shared" si="1"/>
        <v>274</v>
      </c>
      <c r="D93" s="601"/>
      <c r="E93" s="601"/>
      <c r="F93" s="598"/>
    </row>
    <row r="94" spans="1:6" ht="21" x14ac:dyDescent="0.25">
      <c r="A94" s="90">
        <v>68</v>
      </c>
      <c r="B94" s="599" t="s">
        <v>768</v>
      </c>
      <c r="C94" s="605">
        <f t="shared" si="1"/>
        <v>275</v>
      </c>
      <c r="D94" s="601"/>
      <c r="E94" s="601"/>
      <c r="F94" s="598"/>
    </row>
    <row r="95" spans="1:6" ht="22.5" x14ac:dyDescent="0.25">
      <c r="A95" s="91" t="s">
        <v>597</v>
      </c>
      <c r="B95" s="96" t="s">
        <v>769</v>
      </c>
      <c r="C95" s="604">
        <f t="shared" si="1"/>
        <v>276</v>
      </c>
      <c r="D95" s="601"/>
      <c r="E95" s="601"/>
      <c r="F95" s="598"/>
    </row>
    <row r="96" spans="1:6" ht="22.5" x14ac:dyDescent="0.25">
      <c r="A96" s="91">
        <v>683</v>
      </c>
      <c r="B96" s="96" t="s">
        <v>598</v>
      </c>
      <c r="C96" s="604">
        <f t="shared" si="1"/>
        <v>277</v>
      </c>
      <c r="D96" s="601"/>
      <c r="E96" s="601"/>
      <c r="F96" s="598"/>
    </row>
    <row r="97" spans="1:6" x14ac:dyDescent="0.25">
      <c r="A97" s="91" t="s">
        <v>599</v>
      </c>
      <c r="B97" s="96" t="s">
        <v>600</v>
      </c>
      <c r="C97" s="604">
        <f t="shared" si="1"/>
        <v>278</v>
      </c>
      <c r="D97" s="601"/>
      <c r="E97" s="601"/>
      <c r="F97" s="598"/>
    </row>
    <row r="98" spans="1:6" x14ac:dyDescent="0.25">
      <c r="A98" s="90">
        <v>58</v>
      </c>
      <c r="B98" s="599" t="s">
        <v>770</v>
      </c>
      <c r="C98" s="605">
        <f t="shared" si="1"/>
        <v>279</v>
      </c>
      <c r="D98" s="601"/>
      <c r="E98" s="601"/>
      <c r="F98" s="598"/>
    </row>
    <row r="99" spans="1:6" ht="22.5" x14ac:dyDescent="0.25">
      <c r="A99" s="91" t="s">
        <v>601</v>
      </c>
      <c r="B99" s="96" t="s">
        <v>771</v>
      </c>
      <c r="C99" s="604">
        <f t="shared" si="1"/>
        <v>280</v>
      </c>
      <c r="D99" s="601"/>
      <c r="E99" s="601"/>
      <c r="F99" s="598"/>
    </row>
    <row r="100" spans="1:6" ht="22.5" x14ac:dyDescent="0.25">
      <c r="A100" s="91">
        <v>583</v>
      </c>
      <c r="B100" s="96" t="s">
        <v>602</v>
      </c>
      <c r="C100" s="604">
        <f t="shared" si="1"/>
        <v>281</v>
      </c>
      <c r="D100" s="601"/>
      <c r="E100" s="601"/>
      <c r="F100" s="598"/>
    </row>
    <row r="101" spans="1:6" x14ac:dyDescent="0.25">
      <c r="A101" s="91" t="s">
        <v>603</v>
      </c>
      <c r="B101" s="96" t="s">
        <v>604</v>
      </c>
      <c r="C101" s="604">
        <f t="shared" si="1"/>
        <v>282</v>
      </c>
      <c r="D101" s="601"/>
      <c r="E101" s="601"/>
      <c r="F101" s="598"/>
    </row>
    <row r="102" spans="1:6" x14ac:dyDescent="0.25">
      <c r="A102" s="90"/>
      <c r="B102" s="599" t="s">
        <v>772</v>
      </c>
      <c r="C102" s="605">
        <f t="shared" si="1"/>
        <v>283</v>
      </c>
      <c r="D102" s="601"/>
      <c r="E102" s="601"/>
      <c r="F102" s="598"/>
    </row>
    <row r="103" spans="1:6" x14ac:dyDescent="0.25">
      <c r="A103" s="90"/>
      <c r="B103" s="599" t="s">
        <v>773</v>
      </c>
      <c r="C103" s="605">
        <f t="shared" si="1"/>
        <v>284</v>
      </c>
      <c r="D103" s="601"/>
      <c r="E103" s="601"/>
      <c r="F103" s="598"/>
    </row>
    <row r="104" spans="1:6" x14ac:dyDescent="0.25">
      <c r="A104" s="91">
        <v>690</v>
      </c>
      <c r="B104" s="96" t="s">
        <v>774</v>
      </c>
      <c r="C104" s="604">
        <f t="shared" si="1"/>
        <v>285</v>
      </c>
      <c r="D104" s="601"/>
      <c r="E104" s="601"/>
      <c r="F104" s="598"/>
    </row>
    <row r="105" spans="1:6" x14ac:dyDescent="0.25">
      <c r="A105" s="91">
        <v>590</v>
      </c>
      <c r="B105" s="96" t="s">
        <v>605</v>
      </c>
      <c r="C105" s="604">
        <f t="shared" si="1"/>
        <v>286</v>
      </c>
      <c r="D105" s="601"/>
      <c r="E105" s="601"/>
      <c r="F105" s="598"/>
    </row>
    <row r="106" spans="1:6" ht="22.5" x14ac:dyDescent="0.25">
      <c r="A106" s="91">
        <v>691.69200000000001</v>
      </c>
      <c r="B106" s="96" t="s">
        <v>775</v>
      </c>
      <c r="C106" s="604">
        <f t="shared" si="1"/>
        <v>287</v>
      </c>
      <c r="D106" s="601"/>
      <c r="E106" s="601"/>
      <c r="F106" s="598"/>
    </row>
    <row r="107" spans="1:6" ht="22.5" x14ac:dyDescent="0.25">
      <c r="A107" s="91">
        <v>591.59199999999998</v>
      </c>
      <c r="B107" s="96" t="s">
        <v>776</v>
      </c>
      <c r="C107" s="604">
        <f t="shared" si="1"/>
        <v>288</v>
      </c>
      <c r="D107" s="601"/>
      <c r="E107" s="601"/>
      <c r="F107" s="598"/>
    </row>
    <row r="108" spans="1:6" ht="21" x14ac:dyDescent="0.25">
      <c r="A108" s="90"/>
      <c r="B108" s="599" t="s">
        <v>777</v>
      </c>
      <c r="C108" s="605">
        <f t="shared" si="1"/>
        <v>289</v>
      </c>
      <c r="D108" s="601"/>
      <c r="E108" s="601"/>
      <c r="F108" s="598"/>
    </row>
    <row r="109" spans="1:6" x14ac:dyDescent="0.25">
      <c r="A109" s="90"/>
      <c r="B109" s="599" t="s">
        <v>778</v>
      </c>
      <c r="C109" s="605">
        <f t="shared" si="1"/>
        <v>290</v>
      </c>
      <c r="D109" s="601"/>
      <c r="E109" s="601"/>
      <c r="F109" s="598"/>
    </row>
    <row r="110" spans="1:6" ht="22.5" x14ac:dyDescent="0.25">
      <c r="A110" s="91">
        <v>721</v>
      </c>
      <c r="B110" s="96" t="s">
        <v>606</v>
      </c>
      <c r="C110" s="604">
        <f t="shared" si="1"/>
        <v>291</v>
      </c>
      <c r="D110" s="601"/>
      <c r="E110" s="601"/>
      <c r="F110" s="598"/>
    </row>
    <row r="111" spans="1:6" x14ac:dyDescent="0.25">
      <c r="A111" s="91" t="s">
        <v>607</v>
      </c>
      <c r="B111" s="96" t="s">
        <v>608</v>
      </c>
      <c r="C111" s="604">
        <f t="shared" si="1"/>
        <v>292</v>
      </c>
      <c r="D111" s="601"/>
      <c r="E111" s="601"/>
      <c r="F111" s="598"/>
    </row>
    <row r="112" spans="1:6" x14ac:dyDescent="0.25">
      <c r="A112" s="91" t="s">
        <v>607</v>
      </c>
      <c r="B112" s="96" t="s">
        <v>609</v>
      </c>
      <c r="C112" s="604">
        <f t="shared" si="1"/>
        <v>293</v>
      </c>
      <c r="D112" s="601"/>
      <c r="E112" s="601"/>
      <c r="F112" s="598"/>
    </row>
    <row r="113" spans="1:6" ht="21" x14ac:dyDescent="0.25">
      <c r="A113" s="90"/>
      <c r="B113" s="599" t="s">
        <v>779</v>
      </c>
      <c r="C113" s="605">
        <f t="shared" si="1"/>
        <v>294</v>
      </c>
      <c r="D113" s="601"/>
      <c r="E113" s="601"/>
      <c r="F113" s="598"/>
    </row>
    <row r="114" spans="1:6" x14ac:dyDescent="0.25">
      <c r="A114" s="90"/>
      <c r="B114" s="599" t="s">
        <v>780</v>
      </c>
      <c r="C114" s="605">
        <f t="shared" si="1"/>
        <v>295</v>
      </c>
      <c r="D114" s="601"/>
      <c r="E114" s="601"/>
      <c r="F114" s="598"/>
    </row>
    <row r="115" spans="1:6" ht="21" x14ac:dyDescent="0.25">
      <c r="A115" s="90"/>
      <c r="B115" s="599" t="s">
        <v>781</v>
      </c>
      <c r="C115" s="605">
        <f t="shared" si="1"/>
        <v>296</v>
      </c>
      <c r="D115" s="601"/>
      <c r="E115" s="601"/>
      <c r="F115" s="598"/>
    </row>
    <row r="116" spans="1:6" ht="22.5" x14ac:dyDescent="0.25">
      <c r="A116" s="91"/>
      <c r="B116" s="96" t="s">
        <v>610</v>
      </c>
      <c r="C116" s="604">
        <f t="shared" si="1"/>
        <v>297</v>
      </c>
      <c r="D116" s="601"/>
      <c r="E116" s="601"/>
      <c r="F116" s="598"/>
    </row>
    <row r="117" spans="1:6" x14ac:dyDescent="0.25">
      <c r="A117" s="91"/>
      <c r="B117" s="96" t="s">
        <v>611</v>
      </c>
      <c r="C117" s="604">
        <f t="shared" si="1"/>
        <v>298</v>
      </c>
      <c r="D117" s="601"/>
      <c r="E117" s="601"/>
      <c r="F117" s="598"/>
    </row>
    <row r="118" spans="1:6" x14ac:dyDescent="0.25">
      <c r="A118" s="91"/>
      <c r="B118" s="96" t="s">
        <v>612</v>
      </c>
      <c r="C118" s="604">
        <f t="shared" si="1"/>
        <v>299</v>
      </c>
      <c r="D118" s="601"/>
      <c r="E118" s="601"/>
      <c r="F118" s="598"/>
    </row>
    <row r="119" spans="1:6" x14ac:dyDescent="0.25">
      <c r="A119" s="91"/>
      <c r="B119" s="96" t="s">
        <v>613</v>
      </c>
      <c r="C119" s="604">
        <f t="shared" si="1"/>
        <v>300</v>
      </c>
      <c r="D119" s="601"/>
      <c r="E119" s="601"/>
      <c r="F119" s="598"/>
    </row>
    <row r="120" spans="1:6" x14ac:dyDescent="0.25">
      <c r="A120" s="91"/>
      <c r="B120" s="96" t="s">
        <v>614</v>
      </c>
      <c r="C120" s="604">
        <f t="shared" si="1"/>
        <v>301</v>
      </c>
      <c r="D120" s="601"/>
      <c r="E120" s="601"/>
      <c r="F120" s="598"/>
    </row>
    <row r="121" spans="1:6" x14ac:dyDescent="0.25">
      <c r="A121" s="91"/>
      <c r="B121" s="96" t="s">
        <v>615</v>
      </c>
      <c r="C121" s="604">
        <f t="shared" si="1"/>
        <v>302</v>
      </c>
      <c r="D121" s="601"/>
      <c r="E121" s="601"/>
      <c r="F121" s="598"/>
    </row>
    <row r="122" spans="1:6" x14ac:dyDescent="0.25">
      <c r="A122" s="90"/>
      <c r="B122" s="599" t="s">
        <v>782</v>
      </c>
      <c r="C122" s="605">
        <f t="shared" si="1"/>
        <v>303</v>
      </c>
      <c r="D122" s="601"/>
      <c r="E122" s="601"/>
      <c r="F122" s="598"/>
    </row>
    <row r="123" spans="1:6" x14ac:dyDescent="0.25">
      <c r="A123" s="91"/>
      <c r="B123" s="96" t="s">
        <v>616</v>
      </c>
      <c r="C123" s="604">
        <f t="shared" si="1"/>
        <v>304</v>
      </c>
      <c r="D123" s="601"/>
      <c r="E123" s="601"/>
      <c r="F123" s="598"/>
    </row>
    <row r="124" spans="1:6" x14ac:dyDescent="0.25">
      <c r="A124" s="91"/>
      <c r="B124" s="96" t="s">
        <v>617</v>
      </c>
      <c r="C124" s="604">
        <f t="shared" si="1"/>
        <v>305</v>
      </c>
      <c r="D124" s="601"/>
      <c r="E124" s="601"/>
      <c r="F124" s="598"/>
    </row>
    <row r="125" spans="1:6" x14ac:dyDescent="0.25">
      <c r="A125" s="91"/>
      <c r="B125" s="96" t="s">
        <v>618</v>
      </c>
      <c r="C125" s="604">
        <f t="shared" si="1"/>
        <v>306</v>
      </c>
      <c r="D125" s="601"/>
      <c r="E125" s="601"/>
      <c r="F125" s="598"/>
    </row>
    <row r="126" spans="1:6" x14ac:dyDescent="0.25">
      <c r="A126" s="91"/>
      <c r="B126" s="96" t="s">
        <v>619</v>
      </c>
      <c r="C126" s="604">
        <f t="shared" si="1"/>
        <v>307</v>
      </c>
      <c r="D126" s="601"/>
      <c r="E126" s="601"/>
      <c r="F126" s="598"/>
    </row>
    <row r="127" spans="1:6" x14ac:dyDescent="0.25">
      <c r="A127" s="91"/>
      <c r="B127" s="96" t="s">
        <v>620</v>
      </c>
      <c r="C127" s="604">
        <f t="shared" si="1"/>
        <v>308</v>
      </c>
      <c r="D127" s="601"/>
      <c r="E127" s="601"/>
      <c r="F127" s="598"/>
    </row>
    <row r="128" spans="1:6" x14ac:dyDescent="0.25">
      <c r="A128" s="90"/>
      <c r="B128" s="599" t="s">
        <v>783</v>
      </c>
      <c r="C128" s="605">
        <f t="shared" si="1"/>
        <v>309</v>
      </c>
      <c r="D128" s="601"/>
      <c r="E128" s="601"/>
      <c r="F128" s="598"/>
    </row>
    <row r="129" spans="1:6" x14ac:dyDescent="0.25">
      <c r="A129" s="91"/>
      <c r="B129" s="96" t="s">
        <v>621</v>
      </c>
      <c r="C129" s="604">
        <f t="shared" si="1"/>
        <v>310</v>
      </c>
      <c r="D129" s="601"/>
      <c r="E129" s="601"/>
      <c r="F129" s="598"/>
    </row>
    <row r="130" spans="1:6" ht="21" x14ac:dyDescent="0.25">
      <c r="A130" s="90"/>
      <c r="B130" s="599" t="s">
        <v>784</v>
      </c>
      <c r="C130" s="605">
        <f t="shared" si="1"/>
        <v>311</v>
      </c>
      <c r="D130" s="601"/>
      <c r="E130" s="601"/>
      <c r="F130" s="598"/>
    </row>
    <row r="131" spans="1:6" ht="21" x14ac:dyDescent="0.25">
      <c r="A131" s="90"/>
      <c r="B131" s="599" t="s">
        <v>785</v>
      </c>
      <c r="C131" s="605">
        <f t="shared" si="1"/>
        <v>312</v>
      </c>
      <c r="D131" s="601"/>
      <c r="E131" s="601"/>
      <c r="F131" s="598"/>
    </row>
    <row r="132" spans="1:6" x14ac:dyDescent="0.25">
      <c r="A132" s="90"/>
      <c r="B132" s="599" t="s">
        <v>786</v>
      </c>
      <c r="C132" s="605">
        <f t="shared" si="1"/>
        <v>313</v>
      </c>
      <c r="D132" s="601"/>
      <c r="E132" s="601"/>
      <c r="F132" s="598"/>
    </row>
    <row r="133" spans="1:6" x14ac:dyDescent="0.25">
      <c r="A133" s="91"/>
      <c r="B133" s="96" t="s">
        <v>622</v>
      </c>
      <c r="C133" s="604">
        <f t="shared" si="1"/>
        <v>314</v>
      </c>
      <c r="D133" s="601"/>
      <c r="E133" s="601"/>
      <c r="F133" s="598"/>
    </row>
    <row r="134" spans="1:6" x14ac:dyDescent="0.25">
      <c r="A134" s="91"/>
      <c r="B134" s="96" t="s">
        <v>623</v>
      </c>
      <c r="C134" s="604">
        <f t="shared" si="1"/>
        <v>315</v>
      </c>
      <c r="D134" s="601"/>
      <c r="E134" s="601"/>
      <c r="F134" s="598"/>
    </row>
    <row r="135" spans="1:6" x14ac:dyDescent="0.25">
      <c r="A135" s="91"/>
      <c r="B135" s="96" t="s">
        <v>624</v>
      </c>
      <c r="C135" s="604">
        <f t="shared" si="1"/>
        <v>316</v>
      </c>
      <c r="D135" s="601"/>
      <c r="E135" s="601"/>
      <c r="F135" s="598"/>
    </row>
    <row r="136" spans="1:6" x14ac:dyDescent="0.25">
      <c r="A136" s="91"/>
      <c r="B136" s="96" t="s">
        <v>625</v>
      </c>
      <c r="C136" s="604">
        <f>C135+1</f>
        <v>317</v>
      </c>
      <c r="D136" s="601"/>
      <c r="E136" s="601"/>
      <c r="F136" s="598"/>
    </row>
    <row r="137" spans="1:6" x14ac:dyDescent="0.25">
      <c r="A137" s="91"/>
      <c r="B137" s="96" t="s">
        <v>626</v>
      </c>
      <c r="C137" s="604">
        <f>C136+1</f>
        <v>318</v>
      </c>
      <c r="D137" s="601"/>
      <c r="E137" s="601"/>
      <c r="F137" s="598"/>
    </row>
    <row r="138" spans="1:6" x14ac:dyDescent="0.25">
      <c r="A138" s="91"/>
      <c r="B138" s="96" t="s">
        <v>627</v>
      </c>
      <c r="C138" s="604">
        <f>C137+1</f>
        <v>319</v>
      </c>
      <c r="D138" s="601"/>
      <c r="E138" s="601"/>
      <c r="F138" s="598"/>
    </row>
    <row r="139" spans="1:6" hidden="1" x14ac:dyDescent="0.25">
      <c r="A139" s="607"/>
      <c r="B139" s="598"/>
      <c r="C139" s="598"/>
      <c r="D139" s="608"/>
      <c r="E139" s="608"/>
      <c r="F139" s="598"/>
    </row>
    <row r="147" x14ac:dyDescent="0.25"/>
    <row r="148" x14ac:dyDescent="0.25"/>
    <row r="149" x14ac:dyDescent="0.25"/>
    <row r="150" x14ac:dyDescent="0.25"/>
    <row r="151" x14ac:dyDescent="0.25"/>
    <row r="152" x14ac:dyDescent="0.25"/>
    <row r="153" x14ac:dyDescent="0.25"/>
    <row r="154" x14ac:dyDescent="0.25"/>
    <row r="155" x14ac:dyDescent="0.25"/>
    <row r="156" x14ac:dyDescent="0.25"/>
  </sheetData>
  <mergeCells count="17">
    <mergeCell ref="C13:E13"/>
    <mergeCell ref="A15:E15"/>
    <mergeCell ref="A16:E16"/>
    <mergeCell ref="D17:E17"/>
    <mergeCell ref="C8:E8"/>
    <mergeCell ref="C9:E9"/>
    <mergeCell ref="C10:E10"/>
    <mergeCell ref="C11:E11"/>
    <mergeCell ref="C12:E12"/>
    <mergeCell ref="B17:B18"/>
    <mergeCell ref="A17:A18"/>
    <mergeCell ref="C17:C18"/>
    <mergeCell ref="C3:E3"/>
    <mergeCell ref="C4:E4"/>
    <mergeCell ref="C5:E5"/>
    <mergeCell ref="C6:E6"/>
    <mergeCell ref="C7:E7"/>
  </mergeCells>
  <dataValidations count="7">
    <dataValidation type="textLength" operator="lessThanOrEqual" allowBlank="1" showInputMessage="1" showErrorMessage="1" sqref="C12:E12" xr:uid="{00000000-0002-0000-0400-000000000000}">
      <formula1>50</formula1>
    </dataValidation>
    <dataValidation type="textLength" operator="lessThanOrEqual" allowBlank="1" showInputMessage="1" showErrorMessage="1" sqref="C8:E10 C13:E13" xr:uid="{00000000-0002-0000-0400-000001000000}">
      <formula1>100</formula1>
    </dataValidation>
    <dataValidation type="whole" operator="greaterThanOrEqual" allowBlank="1" showInputMessage="1" showErrorMessage="1" sqref="C7:E7" xr:uid="{00000000-0002-0000-0400-000002000000}">
      <formula1>0</formula1>
    </dataValidation>
    <dataValidation type="date" operator="greaterThanOrEqual" allowBlank="1" showInputMessage="1" showErrorMessage="1" sqref="C5:E6 C11:E11" xr:uid="{00000000-0002-0000-0400-000003000000}">
      <formula1>40179</formula1>
    </dataValidation>
    <dataValidation type="textLength" operator="lessThanOrEqual" allowBlank="1" showInputMessage="1" showErrorMessage="1" sqref="C4:E4" xr:uid="{00000000-0002-0000-0400-000004000000}">
      <formula1>20</formula1>
    </dataValidation>
    <dataValidation type="textLength" operator="lessThanOrEqual" allowBlank="1" showInputMessage="1" showErrorMessage="1" sqref="C3:E3" xr:uid="{00000000-0002-0000-0400-000005000000}">
      <formula1>200</formula1>
    </dataValidation>
    <dataValidation type="decimal" operator="greaterThanOrEqual" allowBlank="1" showInputMessage="1" showErrorMessage="1" sqref="D20:E138" xr:uid="{00000000-0002-0000-0400-000006000000}">
      <formula1>0</formula1>
    </dataValidation>
  </dataValidations>
  <pageMargins left="0.31496062992125984" right="0.31496062992125984" top="0.35433070866141736"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pageSetUpPr fitToPage="1"/>
  </sheetPr>
  <dimension ref="A1:WVL82"/>
  <sheetViews>
    <sheetView showGridLines="0" showZeros="0" topLeftCell="A61" workbookViewId="0">
      <selection activeCell="A7" sqref="A7"/>
    </sheetView>
  </sheetViews>
  <sheetFormatPr defaultColWidth="0" defaultRowHeight="12.75" zeroHeight="1" x14ac:dyDescent="0.25"/>
  <cols>
    <col min="1" max="1" width="61.85546875" style="631" customWidth="1"/>
    <col min="2" max="2" width="7.28515625" style="631" customWidth="1"/>
    <col min="3" max="3" width="16.85546875" style="631" customWidth="1"/>
    <col min="4" max="4" width="18.5703125" style="631" customWidth="1"/>
    <col min="5" max="5" width="1.28515625" style="209" customWidth="1"/>
    <col min="6" max="34" width="9.140625" style="209" hidden="1" customWidth="1"/>
    <col min="35" max="256" width="9.140625" style="209" hidden="1"/>
    <col min="257" max="257" width="56.85546875" style="209" hidden="1"/>
    <col min="258" max="258" width="9.140625" style="209" hidden="1"/>
    <col min="259" max="259" width="12.28515625" style="209" hidden="1"/>
    <col min="260" max="260" width="13.140625" style="209" hidden="1"/>
    <col min="261" max="512" width="9.140625" style="209" hidden="1"/>
    <col min="513" max="513" width="56.85546875" style="209" hidden="1"/>
    <col min="514" max="514" width="9.140625" style="209" hidden="1"/>
    <col min="515" max="515" width="12.28515625" style="209" hidden="1"/>
    <col min="516" max="516" width="13.140625" style="209" hidden="1"/>
    <col min="517" max="768" width="9.140625" style="209" hidden="1"/>
    <col min="769" max="769" width="56.85546875" style="209" hidden="1"/>
    <col min="770" max="770" width="9.140625" style="209" hidden="1"/>
    <col min="771" max="771" width="12.28515625" style="209" hidden="1"/>
    <col min="772" max="772" width="13.140625" style="209" hidden="1"/>
    <col min="773" max="1024" width="9.140625" style="209" hidden="1"/>
    <col min="1025" max="1025" width="56.85546875" style="209" hidden="1"/>
    <col min="1026" max="1026" width="9.140625" style="209" hidden="1"/>
    <col min="1027" max="1027" width="12.28515625" style="209" hidden="1"/>
    <col min="1028" max="1028" width="13.140625" style="209" hidden="1"/>
    <col min="1029" max="1280" width="9.140625" style="209" hidden="1"/>
    <col min="1281" max="1281" width="56.85546875" style="209" hidden="1"/>
    <col min="1282" max="1282" width="9.140625" style="209" hidden="1"/>
    <col min="1283" max="1283" width="12.28515625" style="209" hidden="1"/>
    <col min="1284" max="1284" width="13.140625" style="209" hidden="1"/>
    <col min="1285" max="1536" width="9.140625" style="209" hidden="1"/>
    <col min="1537" max="1537" width="56.85546875" style="209" hidden="1"/>
    <col min="1538" max="1538" width="9.140625" style="209" hidden="1"/>
    <col min="1539" max="1539" width="12.28515625" style="209" hidden="1"/>
    <col min="1540" max="1540" width="13.140625" style="209" hidden="1"/>
    <col min="1541" max="1792" width="9.140625" style="209" hidden="1"/>
    <col min="1793" max="1793" width="56.85546875" style="209" hidden="1"/>
    <col min="1794" max="1794" width="9.140625" style="209" hidden="1"/>
    <col min="1795" max="1795" width="12.28515625" style="209" hidden="1"/>
    <col min="1796" max="1796" width="13.140625" style="209" hidden="1"/>
    <col min="1797" max="2048" width="9.140625" style="209" hidden="1"/>
    <col min="2049" max="2049" width="56.85546875" style="209" hidden="1"/>
    <col min="2050" max="2050" width="9.140625" style="209" hidden="1"/>
    <col min="2051" max="2051" width="12.28515625" style="209" hidden="1"/>
    <col min="2052" max="2052" width="13.140625" style="209" hidden="1"/>
    <col min="2053" max="2304" width="9.140625" style="209" hidden="1"/>
    <col min="2305" max="2305" width="56.85546875" style="209" hidden="1"/>
    <col min="2306" max="2306" width="9.140625" style="209" hidden="1"/>
    <col min="2307" max="2307" width="12.28515625" style="209" hidden="1"/>
    <col min="2308" max="2308" width="13.140625" style="209" hidden="1"/>
    <col min="2309" max="2560" width="9.140625" style="209" hidden="1"/>
    <col min="2561" max="2561" width="56.85546875" style="209" hidden="1"/>
    <col min="2562" max="2562" width="9.140625" style="209" hidden="1"/>
    <col min="2563" max="2563" width="12.28515625" style="209" hidden="1"/>
    <col min="2564" max="2564" width="13.140625" style="209" hidden="1"/>
    <col min="2565" max="2816" width="9.140625" style="209" hidden="1"/>
    <col min="2817" max="2817" width="56.85546875" style="209" hidden="1"/>
    <col min="2818" max="2818" width="9.140625" style="209" hidden="1"/>
    <col min="2819" max="2819" width="12.28515625" style="209" hidden="1"/>
    <col min="2820" max="2820" width="13.140625" style="209" hidden="1"/>
    <col min="2821" max="3072" width="9.140625" style="209" hidden="1"/>
    <col min="3073" max="3073" width="56.85546875" style="209" hidden="1"/>
    <col min="3074" max="3074" width="9.140625" style="209" hidden="1"/>
    <col min="3075" max="3075" width="12.28515625" style="209" hidden="1"/>
    <col min="3076" max="3076" width="13.140625" style="209" hidden="1"/>
    <col min="3077" max="3328" width="9.140625" style="209" hidden="1"/>
    <col min="3329" max="3329" width="56.85546875" style="209" hidden="1"/>
    <col min="3330" max="3330" width="9.140625" style="209" hidden="1"/>
    <col min="3331" max="3331" width="12.28515625" style="209" hidden="1"/>
    <col min="3332" max="3332" width="13.140625" style="209" hidden="1"/>
    <col min="3333" max="3584" width="9.140625" style="209" hidden="1"/>
    <col min="3585" max="3585" width="56.85546875" style="209" hidden="1"/>
    <col min="3586" max="3586" width="9.140625" style="209" hidden="1"/>
    <col min="3587" max="3587" width="12.28515625" style="209" hidden="1"/>
    <col min="3588" max="3588" width="13.140625" style="209" hidden="1"/>
    <col min="3589" max="3840" width="9.140625" style="209" hidden="1"/>
    <col min="3841" max="3841" width="56.85546875" style="209" hidden="1"/>
    <col min="3842" max="3842" width="9.140625" style="209" hidden="1"/>
    <col min="3843" max="3843" width="12.28515625" style="209" hidden="1"/>
    <col min="3844" max="3844" width="13.140625" style="209" hidden="1"/>
    <col min="3845" max="4096" width="9.140625" style="209" hidden="1"/>
    <col min="4097" max="4097" width="56.85546875" style="209" hidden="1"/>
    <col min="4098" max="4098" width="9.140625" style="209" hidden="1"/>
    <col min="4099" max="4099" width="12.28515625" style="209" hidden="1"/>
    <col min="4100" max="4100" width="13.140625" style="209" hidden="1"/>
    <col min="4101" max="4352" width="9.140625" style="209" hidden="1"/>
    <col min="4353" max="4353" width="56.85546875" style="209" hidden="1"/>
    <col min="4354" max="4354" width="9.140625" style="209" hidden="1"/>
    <col min="4355" max="4355" width="12.28515625" style="209" hidden="1"/>
    <col min="4356" max="4356" width="13.140625" style="209" hidden="1"/>
    <col min="4357" max="4608" width="9.140625" style="209" hidden="1"/>
    <col min="4609" max="4609" width="56.85546875" style="209" hidden="1"/>
    <col min="4610" max="4610" width="9.140625" style="209" hidden="1"/>
    <col min="4611" max="4611" width="12.28515625" style="209" hidden="1"/>
    <col min="4612" max="4612" width="13.140625" style="209" hidden="1"/>
    <col min="4613" max="4864" width="9.140625" style="209" hidden="1"/>
    <col min="4865" max="4865" width="56.85546875" style="209" hidden="1"/>
    <col min="4866" max="4866" width="9.140625" style="209" hidden="1"/>
    <col min="4867" max="4867" width="12.28515625" style="209" hidden="1"/>
    <col min="4868" max="4868" width="13.140625" style="209" hidden="1"/>
    <col min="4869" max="5120" width="9.140625" style="209" hidden="1"/>
    <col min="5121" max="5121" width="56.85546875" style="209" hidden="1"/>
    <col min="5122" max="5122" width="9.140625" style="209" hidden="1"/>
    <col min="5123" max="5123" width="12.28515625" style="209" hidden="1"/>
    <col min="5124" max="5124" width="13.140625" style="209" hidden="1"/>
    <col min="5125" max="5376" width="9.140625" style="209" hidden="1"/>
    <col min="5377" max="5377" width="56.85546875" style="209" hidden="1"/>
    <col min="5378" max="5378" width="9.140625" style="209" hidden="1"/>
    <col min="5379" max="5379" width="12.28515625" style="209" hidden="1"/>
    <col min="5380" max="5380" width="13.140625" style="209" hidden="1"/>
    <col min="5381" max="5632" width="9.140625" style="209" hidden="1"/>
    <col min="5633" max="5633" width="56.85546875" style="209" hidden="1"/>
    <col min="5634" max="5634" width="9.140625" style="209" hidden="1"/>
    <col min="5635" max="5635" width="12.28515625" style="209" hidden="1"/>
    <col min="5636" max="5636" width="13.140625" style="209" hidden="1"/>
    <col min="5637" max="5888" width="9.140625" style="209" hidden="1"/>
    <col min="5889" max="5889" width="56.85546875" style="209" hidden="1"/>
    <col min="5890" max="5890" width="9.140625" style="209" hidden="1"/>
    <col min="5891" max="5891" width="12.28515625" style="209" hidden="1"/>
    <col min="5892" max="5892" width="13.140625" style="209" hidden="1"/>
    <col min="5893" max="6144" width="9.140625" style="209" hidden="1"/>
    <col min="6145" max="6145" width="56.85546875" style="209" hidden="1"/>
    <col min="6146" max="6146" width="9.140625" style="209" hidden="1"/>
    <col min="6147" max="6147" width="12.28515625" style="209" hidden="1"/>
    <col min="6148" max="6148" width="13.140625" style="209" hidden="1"/>
    <col min="6149" max="6400" width="9.140625" style="209" hidden="1"/>
    <col min="6401" max="6401" width="56.85546875" style="209" hidden="1"/>
    <col min="6402" max="6402" width="9.140625" style="209" hidden="1"/>
    <col min="6403" max="6403" width="12.28515625" style="209" hidden="1"/>
    <col min="6404" max="6404" width="13.140625" style="209" hidden="1"/>
    <col min="6405" max="6656" width="9.140625" style="209" hidden="1"/>
    <col min="6657" max="6657" width="56.85546875" style="209" hidden="1"/>
    <col min="6658" max="6658" width="9.140625" style="209" hidden="1"/>
    <col min="6659" max="6659" width="12.28515625" style="209" hidden="1"/>
    <col min="6660" max="6660" width="13.140625" style="209" hidden="1"/>
    <col min="6661" max="6912" width="9.140625" style="209" hidden="1"/>
    <col min="6913" max="6913" width="56.85546875" style="209" hidden="1"/>
    <col min="6914" max="6914" width="9.140625" style="209" hidden="1"/>
    <col min="6915" max="6915" width="12.28515625" style="209" hidden="1"/>
    <col min="6916" max="6916" width="13.140625" style="209" hidden="1"/>
    <col min="6917" max="7168" width="9.140625" style="209" hidden="1"/>
    <col min="7169" max="7169" width="56.85546875" style="209" hidden="1"/>
    <col min="7170" max="7170" width="9.140625" style="209" hidden="1"/>
    <col min="7171" max="7171" width="12.28515625" style="209" hidden="1"/>
    <col min="7172" max="7172" width="13.140625" style="209" hidden="1"/>
    <col min="7173" max="7424" width="9.140625" style="209" hidden="1"/>
    <col min="7425" max="7425" width="56.85546875" style="209" hidden="1"/>
    <col min="7426" max="7426" width="9.140625" style="209" hidden="1"/>
    <col min="7427" max="7427" width="12.28515625" style="209" hidden="1"/>
    <col min="7428" max="7428" width="13.140625" style="209" hidden="1"/>
    <col min="7429" max="7680" width="9.140625" style="209" hidden="1"/>
    <col min="7681" max="7681" width="56.85546875" style="209" hidden="1"/>
    <col min="7682" max="7682" width="9.140625" style="209" hidden="1"/>
    <col min="7683" max="7683" width="12.28515625" style="209" hidden="1"/>
    <col min="7684" max="7684" width="13.140625" style="209" hidden="1"/>
    <col min="7685" max="7936" width="9.140625" style="209" hidden="1"/>
    <col min="7937" max="7937" width="56.85546875" style="209" hidden="1"/>
    <col min="7938" max="7938" width="9.140625" style="209" hidden="1"/>
    <col min="7939" max="7939" width="12.28515625" style="209" hidden="1"/>
    <col min="7940" max="7940" width="13.140625" style="209" hidden="1"/>
    <col min="7941" max="8192" width="9.140625" style="209" hidden="1"/>
    <col min="8193" max="8193" width="56.85546875" style="209" hidden="1"/>
    <col min="8194" max="8194" width="9.140625" style="209" hidden="1"/>
    <col min="8195" max="8195" width="12.28515625" style="209" hidden="1"/>
    <col min="8196" max="8196" width="13.140625" style="209" hidden="1"/>
    <col min="8197" max="8448" width="9.140625" style="209" hidden="1"/>
    <col min="8449" max="8449" width="56.85546875" style="209" hidden="1"/>
    <col min="8450" max="8450" width="9.140625" style="209" hidden="1"/>
    <col min="8451" max="8451" width="12.28515625" style="209" hidden="1"/>
    <col min="8452" max="8452" width="13.140625" style="209" hidden="1"/>
    <col min="8453" max="8704" width="9.140625" style="209" hidden="1"/>
    <col min="8705" max="8705" width="56.85546875" style="209" hidden="1"/>
    <col min="8706" max="8706" width="9.140625" style="209" hidden="1"/>
    <col min="8707" max="8707" width="12.28515625" style="209" hidden="1"/>
    <col min="8708" max="8708" width="13.140625" style="209" hidden="1"/>
    <col min="8709" max="8960" width="9.140625" style="209" hidden="1"/>
    <col min="8961" max="8961" width="56.85546875" style="209" hidden="1"/>
    <col min="8962" max="8962" width="9.140625" style="209" hidden="1"/>
    <col min="8963" max="8963" width="12.28515625" style="209" hidden="1"/>
    <col min="8964" max="8964" width="13.140625" style="209" hidden="1"/>
    <col min="8965" max="9216" width="9.140625" style="209" hidden="1"/>
    <col min="9217" max="9217" width="56.85546875" style="209" hidden="1"/>
    <col min="9218" max="9218" width="9.140625" style="209" hidden="1"/>
    <col min="9219" max="9219" width="12.28515625" style="209" hidden="1"/>
    <col min="9220" max="9220" width="13.140625" style="209" hidden="1"/>
    <col min="9221" max="9472" width="9.140625" style="209" hidden="1"/>
    <col min="9473" max="9473" width="56.85546875" style="209" hidden="1"/>
    <col min="9474" max="9474" width="9.140625" style="209" hidden="1"/>
    <col min="9475" max="9475" width="12.28515625" style="209" hidden="1"/>
    <col min="9476" max="9476" width="13.140625" style="209" hidden="1"/>
    <col min="9477" max="9728" width="9.140625" style="209" hidden="1"/>
    <col min="9729" max="9729" width="56.85546875" style="209" hidden="1"/>
    <col min="9730" max="9730" width="9.140625" style="209" hidden="1"/>
    <col min="9731" max="9731" width="12.28515625" style="209" hidden="1"/>
    <col min="9732" max="9732" width="13.140625" style="209" hidden="1"/>
    <col min="9733" max="9984" width="9.140625" style="209" hidden="1"/>
    <col min="9985" max="9985" width="56.85546875" style="209" hidden="1"/>
    <col min="9986" max="9986" width="9.140625" style="209" hidden="1"/>
    <col min="9987" max="9987" width="12.28515625" style="209" hidden="1"/>
    <col min="9988" max="9988" width="13.140625" style="209" hidden="1"/>
    <col min="9989" max="10240" width="9.140625" style="209" hidden="1"/>
    <col min="10241" max="10241" width="56.85546875" style="209" hidden="1"/>
    <col min="10242" max="10242" width="9.140625" style="209" hidden="1"/>
    <col min="10243" max="10243" width="12.28515625" style="209" hidden="1"/>
    <col min="10244" max="10244" width="13.140625" style="209" hidden="1"/>
    <col min="10245" max="10496" width="9.140625" style="209" hidden="1"/>
    <col min="10497" max="10497" width="56.85546875" style="209" hidden="1"/>
    <col min="10498" max="10498" width="9.140625" style="209" hidden="1"/>
    <col min="10499" max="10499" width="12.28515625" style="209" hidden="1"/>
    <col min="10500" max="10500" width="13.140625" style="209" hidden="1"/>
    <col min="10501" max="10752" width="9.140625" style="209" hidden="1"/>
    <col min="10753" max="10753" width="56.85546875" style="209" hidden="1"/>
    <col min="10754" max="10754" width="9.140625" style="209" hidden="1"/>
    <col min="10755" max="10755" width="12.28515625" style="209" hidden="1"/>
    <col min="10756" max="10756" width="13.140625" style="209" hidden="1"/>
    <col min="10757" max="11008" width="9.140625" style="209" hidden="1"/>
    <col min="11009" max="11009" width="56.85546875" style="209" hidden="1"/>
    <col min="11010" max="11010" width="9.140625" style="209" hidden="1"/>
    <col min="11011" max="11011" width="12.28515625" style="209" hidden="1"/>
    <col min="11012" max="11012" width="13.140625" style="209" hidden="1"/>
    <col min="11013" max="11264" width="9.140625" style="209" hidden="1"/>
    <col min="11265" max="11265" width="56.85546875" style="209" hidden="1"/>
    <col min="11266" max="11266" width="9.140625" style="209" hidden="1"/>
    <col min="11267" max="11267" width="12.28515625" style="209" hidden="1"/>
    <col min="11268" max="11268" width="13.140625" style="209" hidden="1"/>
    <col min="11269" max="11520" width="9.140625" style="209" hidden="1"/>
    <col min="11521" max="11521" width="56.85546875" style="209" hidden="1"/>
    <col min="11522" max="11522" width="9.140625" style="209" hidden="1"/>
    <col min="11523" max="11523" width="12.28515625" style="209" hidden="1"/>
    <col min="11524" max="11524" width="13.140625" style="209" hidden="1"/>
    <col min="11525" max="11776" width="9.140625" style="209" hidden="1"/>
    <col min="11777" max="11777" width="56.85546875" style="209" hidden="1"/>
    <col min="11778" max="11778" width="9.140625" style="209" hidden="1"/>
    <col min="11779" max="11779" width="12.28515625" style="209" hidden="1"/>
    <col min="11780" max="11780" width="13.140625" style="209" hidden="1"/>
    <col min="11781" max="12032" width="9.140625" style="209" hidden="1"/>
    <col min="12033" max="12033" width="56.85546875" style="209" hidden="1"/>
    <col min="12034" max="12034" width="9.140625" style="209" hidden="1"/>
    <col min="12035" max="12035" width="12.28515625" style="209" hidden="1"/>
    <col min="12036" max="12036" width="13.140625" style="209" hidden="1"/>
    <col min="12037" max="12288" width="9.140625" style="209" hidden="1"/>
    <col min="12289" max="12289" width="56.85546875" style="209" hidden="1"/>
    <col min="12290" max="12290" width="9.140625" style="209" hidden="1"/>
    <col min="12291" max="12291" width="12.28515625" style="209" hidden="1"/>
    <col min="12292" max="12292" width="13.140625" style="209" hidden="1"/>
    <col min="12293" max="12544" width="9.140625" style="209" hidden="1"/>
    <col min="12545" max="12545" width="56.85546875" style="209" hidden="1"/>
    <col min="12546" max="12546" width="9.140625" style="209" hidden="1"/>
    <col min="12547" max="12547" width="12.28515625" style="209" hidden="1"/>
    <col min="12548" max="12548" width="13.140625" style="209" hidden="1"/>
    <col min="12549" max="12800" width="9.140625" style="209" hidden="1"/>
    <col min="12801" max="12801" width="56.85546875" style="209" hidden="1"/>
    <col min="12802" max="12802" width="9.140625" style="209" hidden="1"/>
    <col min="12803" max="12803" width="12.28515625" style="209" hidden="1"/>
    <col min="12804" max="12804" width="13.140625" style="209" hidden="1"/>
    <col min="12805" max="13056" width="9.140625" style="209" hidden="1"/>
    <col min="13057" max="13057" width="56.85546875" style="209" hidden="1"/>
    <col min="13058" max="13058" width="9.140625" style="209" hidden="1"/>
    <col min="13059" max="13059" width="12.28515625" style="209" hidden="1"/>
    <col min="13060" max="13060" width="13.140625" style="209" hidden="1"/>
    <col min="13061" max="13312" width="9.140625" style="209" hidden="1"/>
    <col min="13313" max="13313" width="56.85546875" style="209" hidden="1"/>
    <col min="13314" max="13314" width="9.140625" style="209" hidden="1"/>
    <col min="13315" max="13315" width="12.28515625" style="209" hidden="1"/>
    <col min="13316" max="13316" width="13.140625" style="209" hidden="1"/>
    <col min="13317" max="13568" width="9.140625" style="209" hidden="1"/>
    <col min="13569" max="13569" width="56.85546875" style="209" hidden="1"/>
    <col min="13570" max="13570" width="9.140625" style="209" hidden="1"/>
    <col min="13571" max="13571" width="12.28515625" style="209" hidden="1"/>
    <col min="13572" max="13572" width="13.140625" style="209" hidden="1"/>
    <col min="13573" max="13824" width="9.140625" style="209" hidden="1"/>
    <col min="13825" max="13825" width="56.85546875" style="209" hidden="1"/>
    <col min="13826" max="13826" width="9.140625" style="209" hidden="1"/>
    <col min="13827" max="13827" width="12.28515625" style="209" hidden="1"/>
    <col min="13828" max="13828" width="13.140625" style="209" hidden="1"/>
    <col min="13829" max="14080" width="9.140625" style="209" hidden="1"/>
    <col min="14081" max="14081" width="56.85546875" style="209" hidden="1"/>
    <col min="14082" max="14082" width="9.140625" style="209" hidden="1"/>
    <col min="14083" max="14083" width="12.28515625" style="209" hidden="1"/>
    <col min="14084" max="14084" width="13.140625" style="209" hidden="1"/>
    <col min="14085" max="14336" width="9.140625" style="209" hidden="1"/>
    <col min="14337" max="14337" width="56.85546875" style="209" hidden="1"/>
    <col min="14338" max="14338" width="9.140625" style="209" hidden="1"/>
    <col min="14339" max="14339" width="12.28515625" style="209" hidden="1"/>
    <col min="14340" max="14340" width="13.140625" style="209" hidden="1"/>
    <col min="14341" max="14592" width="9.140625" style="209" hidden="1"/>
    <col min="14593" max="14593" width="56.85546875" style="209" hidden="1"/>
    <col min="14594" max="14594" width="9.140625" style="209" hidden="1"/>
    <col min="14595" max="14595" width="12.28515625" style="209" hidden="1"/>
    <col min="14596" max="14596" width="13.140625" style="209" hidden="1"/>
    <col min="14597" max="14848" width="9.140625" style="209" hidden="1"/>
    <col min="14849" max="14849" width="56.85546875" style="209" hidden="1"/>
    <col min="14850" max="14850" width="9.140625" style="209" hidden="1"/>
    <col min="14851" max="14851" width="12.28515625" style="209" hidden="1"/>
    <col min="14852" max="14852" width="13.140625" style="209" hidden="1"/>
    <col min="14853" max="15104" width="9.140625" style="209" hidden="1"/>
    <col min="15105" max="15105" width="56.85546875" style="209" hidden="1"/>
    <col min="15106" max="15106" width="9.140625" style="209" hidden="1"/>
    <col min="15107" max="15107" width="12.28515625" style="209" hidden="1"/>
    <col min="15108" max="15108" width="13.140625" style="209" hidden="1"/>
    <col min="15109" max="15360" width="9.140625" style="209" hidden="1"/>
    <col min="15361" max="15361" width="56.85546875" style="209" hidden="1"/>
    <col min="15362" max="15362" width="9.140625" style="209" hidden="1"/>
    <col min="15363" max="15363" width="12.28515625" style="209" hidden="1"/>
    <col min="15364" max="15364" width="13.140625" style="209" hidden="1"/>
    <col min="15365" max="15616" width="9.140625" style="209" hidden="1"/>
    <col min="15617" max="15617" width="56.85546875" style="209" hidden="1"/>
    <col min="15618" max="15618" width="9.140625" style="209" hidden="1"/>
    <col min="15619" max="15619" width="12.28515625" style="209" hidden="1"/>
    <col min="15620" max="15620" width="13.140625" style="209" hidden="1"/>
    <col min="15621" max="15872" width="9.140625" style="209" hidden="1"/>
    <col min="15873" max="15873" width="56.85546875" style="209" hidden="1"/>
    <col min="15874" max="15874" width="9.140625" style="209" hidden="1"/>
    <col min="15875" max="15875" width="12.28515625" style="209" hidden="1"/>
    <col min="15876" max="15876" width="13.140625" style="209" hidden="1"/>
    <col min="15877" max="16128" width="9.140625" style="209" hidden="1"/>
    <col min="16129" max="16129" width="56.85546875" style="209" hidden="1"/>
    <col min="16130" max="16130" width="9.140625" style="209" hidden="1"/>
    <col min="16131" max="16131" width="12.28515625" style="209" hidden="1"/>
    <col min="16132" max="16132" width="13.140625" style="209" hidden="1"/>
    <col min="16133" max="16384" width="9.140625" style="209" hidden="1"/>
  </cols>
  <sheetData>
    <row r="1" spans="1:34" s="615" customFormat="1" x14ac:dyDescent="0.25">
      <c r="A1" s="611"/>
      <c r="B1" s="612"/>
      <c r="C1" s="613"/>
      <c r="D1" s="614" t="s">
        <v>1297</v>
      </c>
      <c r="AH1" s="615" t="s">
        <v>241</v>
      </c>
    </row>
    <row r="2" spans="1:34" s="615" customFormat="1" ht="15" x14ac:dyDescent="0.2">
      <c r="A2" s="632" t="s">
        <v>1</v>
      </c>
      <c r="B2" s="617" t="s">
        <v>2</v>
      </c>
      <c r="C2" s="617"/>
      <c r="D2" s="617"/>
      <c r="E2" s="618"/>
      <c r="F2" s="618"/>
      <c r="G2" s="618"/>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616" t="s">
        <v>241</v>
      </c>
    </row>
    <row r="3" spans="1:34" s="615" customFormat="1" ht="15" x14ac:dyDescent="0.2">
      <c r="A3" s="632" t="s">
        <v>3</v>
      </c>
      <c r="B3" s="617" t="s">
        <v>2</v>
      </c>
      <c r="C3" s="617"/>
      <c r="D3" s="617"/>
      <c r="E3" s="618"/>
      <c r="F3" s="618"/>
      <c r="G3" s="618"/>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616" t="s">
        <v>241</v>
      </c>
    </row>
    <row r="4" spans="1:34" s="615" customFormat="1" ht="15" x14ac:dyDescent="0.2">
      <c r="A4" s="633" t="s">
        <v>4</v>
      </c>
      <c r="B4" s="617" t="s">
        <v>2</v>
      </c>
      <c r="C4" s="617"/>
      <c r="D4" s="617"/>
      <c r="E4" s="619"/>
      <c r="F4" s="620"/>
      <c r="G4" s="620"/>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616" t="s">
        <v>241</v>
      </c>
    </row>
    <row r="5" spans="1:34" s="615" customFormat="1" ht="15" x14ac:dyDescent="0.2">
      <c r="A5" s="633" t="s">
        <v>5</v>
      </c>
      <c r="B5" s="617" t="s">
        <v>2</v>
      </c>
      <c r="C5" s="617"/>
      <c r="D5" s="617"/>
      <c r="E5" s="619"/>
      <c r="F5" s="618"/>
      <c r="G5" s="618"/>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616" t="s">
        <v>241</v>
      </c>
    </row>
    <row r="6" spans="1:34" s="615" customFormat="1" ht="15" x14ac:dyDescent="0.2">
      <c r="A6" s="632" t="s">
        <v>6</v>
      </c>
      <c r="B6" s="617" t="s">
        <v>2</v>
      </c>
      <c r="C6" s="617"/>
      <c r="D6" s="617"/>
      <c r="E6" s="620"/>
      <c r="F6" s="618"/>
      <c r="G6" s="618"/>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616" t="s">
        <v>241</v>
      </c>
    </row>
    <row r="7" spans="1:34" s="615" customFormat="1" ht="15" x14ac:dyDescent="0.2">
      <c r="A7" s="632" t="s">
        <v>7</v>
      </c>
      <c r="B7" s="617" t="s">
        <v>2</v>
      </c>
      <c r="C7" s="617"/>
      <c r="D7" s="617"/>
      <c r="E7" s="618"/>
      <c r="F7" s="618"/>
      <c r="G7" s="618"/>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616" t="s">
        <v>241</v>
      </c>
    </row>
    <row r="8" spans="1:34" s="615" customFormat="1" ht="15" x14ac:dyDescent="0.2">
      <c r="A8" s="632" t="s">
        <v>8</v>
      </c>
      <c r="B8" s="617" t="s">
        <v>2</v>
      </c>
      <c r="C8" s="617"/>
      <c r="D8" s="617"/>
      <c r="E8" s="618"/>
      <c r="F8" s="619"/>
      <c r="G8" s="619"/>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616" t="s">
        <v>241</v>
      </c>
    </row>
    <row r="9" spans="1:34" s="615" customFormat="1" ht="15" x14ac:dyDescent="0.2">
      <c r="A9" s="632" t="s">
        <v>239</v>
      </c>
      <c r="B9" s="617" t="s">
        <v>2</v>
      </c>
      <c r="C9" s="617"/>
      <c r="D9" s="617"/>
      <c r="E9" s="618"/>
      <c r="F9" s="618"/>
      <c r="G9" s="618"/>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616" t="s">
        <v>241</v>
      </c>
    </row>
    <row r="10" spans="1:34" s="615" customFormat="1" ht="15" x14ac:dyDescent="0.2">
      <c r="A10" s="632" t="s">
        <v>9</v>
      </c>
      <c r="B10" s="617" t="s">
        <v>2</v>
      </c>
      <c r="C10" s="617"/>
      <c r="D10" s="617"/>
      <c r="E10" s="619"/>
      <c r="F10" s="619"/>
      <c r="G10" s="619"/>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616" t="s">
        <v>241</v>
      </c>
    </row>
    <row r="11" spans="1:34" s="615" customFormat="1" ht="15" x14ac:dyDescent="0.2">
      <c r="A11" s="632" t="s">
        <v>10</v>
      </c>
      <c r="B11" s="617" t="s">
        <v>2</v>
      </c>
      <c r="C11" s="617"/>
      <c r="D11" s="617"/>
      <c r="E11" s="619"/>
      <c r="F11" s="619"/>
      <c r="G11" s="619"/>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616" t="s">
        <v>241</v>
      </c>
    </row>
    <row r="12" spans="1:34" s="615" customFormat="1" ht="15" x14ac:dyDescent="0.2">
      <c r="A12" s="632" t="s">
        <v>11</v>
      </c>
      <c r="B12" s="617" t="s">
        <v>2</v>
      </c>
      <c r="C12" s="617"/>
      <c r="D12" s="617"/>
      <c r="E12" s="618"/>
      <c r="F12" s="619"/>
      <c r="G12" s="619"/>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616" t="s">
        <v>241</v>
      </c>
    </row>
    <row r="13" spans="1:34" s="615" customFormat="1" ht="15" x14ac:dyDescent="0.25">
      <c r="A13" s="621"/>
      <c r="B13" s="621"/>
      <c r="C13" s="622"/>
      <c r="D13" s="622"/>
      <c r="E13" s="619"/>
      <c r="F13" s="619"/>
      <c r="G13" s="619"/>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616" t="s">
        <v>241</v>
      </c>
    </row>
    <row r="14" spans="1:34" s="615" customFormat="1" ht="18.75" x14ac:dyDescent="0.25">
      <c r="A14" s="810" t="s">
        <v>628</v>
      </c>
      <c r="B14" s="810"/>
      <c r="C14" s="810"/>
      <c r="D14" s="810"/>
      <c r="E14" s="619"/>
      <c r="F14" s="619"/>
      <c r="G14" s="619"/>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616" t="s">
        <v>241</v>
      </c>
    </row>
    <row r="15" spans="1:34" s="615" customFormat="1" ht="15.75" customHeight="1" x14ac:dyDescent="0.25">
      <c r="A15" s="822"/>
      <c r="B15" s="822"/>
      <c r="C15" s="822"/>
      <c r="D15" s="822"/>
      <c r="AH15" s="615" t="s">
        <v>241</v>
      </c>
    </row>
    <row r="16" spans="1:34" s="615" customFormat="1" x14ac:dyDescent="0.25">
      <c r="A16" s="823" t="s">
        <v>244</v>
      </c>
      <c r="B16" s="823" t="s">
        <v>525</v>
      </c>
      <c r="C16" s="825" t="s">
        <v>68</v>
      </c>
      <c r="D16" s="826"/>
      <c r="E16" s="623"/>
      <c r="AH16" s="615" t="s">
        <v>241</v>
      </c>
    </row>
    <row r="17" spans="1:34" s="615" customFormat="1" x14ac:dyDescent="0.25">
      <c r="A17" s="824"/>
      <c r="B17" s="824"/>
      <c r="C17" s="624" t="s">
        <v>526</v>
      </c>
      <c r="D17" s="624" t="s">
        <v>527</v>
      </c>
      <c r="E17" s="623"/>
      <c r="AH17" s="615" t="s">
        <v>241</v>
      </c>
    </row>
    <row r="18" spans="1:34" s="615" customFormat="1" x14ac:dyDescent="0.25">
      <c r="A18" s="624">
        <v>1</v>
      </c>
      <c r="B18" s="624">
        <v>2</v>
      </c>
      <c r="C18" s="624">
        <v>3</v>
      </c>
      <c r="D18" s="624">
        <v>4</v>
      </c>
      <c r="AH18" s="615" t="s">
        <v>241</v>
      </c>
    </row>
    <row r="19" spans="1:34" s="627" customFormat="1" ht="25.5" customHeight="1" x14ac:dyDescent="0.25">
      <c r="A19" s="625" t="s">
        <v>629</v>
      </c>
      <c r="B19" s="543">
        <v>501</v>
      </c>
      <c r="C19" s="626">
        <f>C20+C21+C22+C23</f>
        <v>0</v>
      </c>
      <c r="D19" s="626">
        <f>D20+D21+D22+D23</f>
        <v>0</v>
      </c>
      <c r="E19" s="615"/>
    </row>
    <row r="20" spans="1:34" s="627" customFormat="1" x14ac:dyDescent="0.25">
      <c r="A20" s="119" t="s">
        <v>630</v>
      </c>
      <c r="B20" s="543">
        <v>502</v>
      </c>
      <c r="C20" s="628"/>
      <c r="D20" s="628"/>
      <c r="E20" s="615"/>
    </row>
    <row r="21" spans="1:34" s="627" customFormat="1" x14ac:dyDescent="0.25">
      <c r="A21" s="119" t="s">
        <v>631</v>
      </c>
      <c r="B21" s="543">
        <v>503</v>
      </c>
      <c r="C21" s="628"/>
      <c r="D21" s="628"/>
      <c r="E21" s="615"/>
    </row>
    <row r="22" spans="1:34" s="627" customFormat="1" x14ac:dyDescent="0.25">
      <c r="A22" s="119" t="s">
        <v>632</v>
      </c>
      <c r="B22" s="543">
        <v>504</v>
      </c>
      <c r="C22" s="628"/>
      <c r="D22" s="628"/>
      <c r="E22" s="615"/>
    </row>
    <row r="23" spans="1:34" s="627" customFormat="1" x14ac:dyDescent="0.25">
      <c r="A23" s="119" t="s">
        <v>633</v>
      </c>
      <c r="B23" s="543">
        <v>505</v>
      </c>
      <c r="C23" s="628"/>
      <c r="D23" s="628"/>
      <c r="E23" s="615"/>
    </row>
    <row r="24" spans="1:34" s="627" customFormat="1" x14ac:dyDescent="0.25">
      <c r="A24" s="625" t="s">
        <v>634</v>
      </c>
      <c r="B24" s="543">
        <v>506</v>
      </c>
      <c r="C24" s="626">
        <f>C25+C26+C27+C28+C29+C30+C31+C32</f>
        <v>0</v>
      </c>
      <c r="D24" s="626">
        <f>D25+D26+D27+D28+D29+D30+D31+D32</f>
        <v>0</v>
      </c>
      <c r="E24" s="615"/>
    </row>
    <row r="25" spans="1:34" s="627" customFormat="1" ht="22.5" x14ac:dyDescent="0.25">
      <c r="A25" s="119" t="s">
        <v>635</v>
      </c>
      <c r="B25" s="543">
        <v>507</v>
      </c>
      <c r="C25" s="628"/>
      <c r="D25" s="628"/>
      <c r="E25" s="615"/>
    </row>
    <row r="26" spans="1:34" s="627" customFormat="1" x14ac:dyDescent="0.25">
      <c r="A26" s="119" t="s">
        <v>636</v>
      </c>
      <c r="B26" s="543">
        <v>508</v>
      </c>
      <c r="C26" s="628"/>
      <c r="D26" s="628"/>
      <c r="E26" s="615"/>
    </row>
    <row r="27" spans="1:34" s="627" customFormat="1" x14ac:dyDescent="0.25">
      <c r="A27" s="119" t="s">
        <v>637</v>
      </c>
      <c r="B27" s="543">
        <v>509</v>
      </c>
      <c r="C27" s="628"/>
      <c r="D27" s="628"/>
      <c r="E27" s="615"/>
    </row>
    <row r="28" spans="1:34" s="627" customFormat="1" x14ac:dyDescent="0.25">
      <c r="A28" s="119" t="s">
        <v>638</v>
      </c>
      <c r="B28" s="543">
        <v>510</v>
      </c>
      <c r="C28" s="628"/>
      <c r="D28" s="628"/>
      <c r="E28" s="615"/>
    </row>
    <row r="29" spans="1:34" s="627" customFormat="1" x14ac:dyDescent="0.25">
      <c r="A29" s="119" t="s">
        <v>639</v>
      </c>
      <c r="B29" s="543">
        <v>511</v>
      </c>
      <c r="C29" s="628"/>
      <c r="D29" s="628"/>
      <c r="E29" s="615"/>
    </row>
    <row r="30" spans="1:34" s="627" customFormat="1" x14ac:dyDescent="0.25">
      <c r="A30" s="119" t="s">
        <v>640</v>
      </c>
      <c r="B30" s="543">
        <v>512</v>
      </c>
      <c r="C30" s="628"/>
      <c r="D30" s="628"/>
      <c r="E30" s="615"/>
    </row>
    <row r="31" spans="1:34" s="627" customFormat="1" x14ac:dyDescent="0.25">
      <c r="A31" s="119" t="s">
        <v>641</v>
      </c>
      <c r="B31" s="543">
        <v>513</v>
      </c>
      <c r="C31" s="628"/>
      <c r="D31" s="628"/>
      <c r="E31" s="615"/>
    </row>
    <row r="32" spans="1:34" s="627" customFormat="1" x14ac:dyDescent="0.25">
      <c r="A32" s="119" t="s">
        <v>642</v>
      </c>
      <c r="B32" s="543">
        <v>514</v>
      </c>
      <c r="C32" s="628"/>
      <c r="D32" s="628"/>
      <c r="E32" s="615"/>
    </row>
    <row r="33" spans="1:5" s="627" customFormat="1" x14ac:dyDescent="0.25">
      <c r="A33" s="625" t="s">
        <v>643</v>
      </c>
      <c r="B33" s="543">
        <v>515</v>
      </c>
      <c r="C33" s="626">
        <f>IF((C19-C24)&gt;0,C19-C24,0)</f>
        <v>0</v>
      </c>
      <c r="D33" s="626">
        <f>IF((D19-D24)&gt;0,D19-D24,0)</f>
        <v>0</v>
      </c>
      <c r="E33" s="615"/>
    </row>
    <row r="34" spans="1:5" s="627" customFormat="1" x14ac:dyDescent="0.25">
      <c r="A34" s="625" t="s">
        <v>644</v>
      </c>
      <c r="B34" s="543">
        <v>516</v>
      </c>
      <c r="C34" s="626">
        <f>IF((C24-C19)&gt;0,C24-C19,0)</f>
        <v>0</v>
      </c>
      <c r="D34" s="626">
        <f>IF((D24-D19)&gt;0,D24-D19,0)</f>
        <v>0</v>
      </c>
      <c r="E34" s="615"/>
    </row>
    <row r="35" spans="1:5" s="627" customFormat="1" ht="25.5" customHeight="1" x14ac:dyDescent="0.25">
      <c r="A35" s="625" t="s">
        <v>645</v>
      </c>
      <c r="B35" s="543">
        <v>517</v>
      </c>
      <c r="C35" s="626">
        <f>C36+C37+C38+C39+C40+C41</f>
        <v>0</v>
      </c>
      <c r="D35" s="626">
        <f>D36+D37+D38+D39+D40+D41</f>
        <v>0</v>
      </c>
      <c r="E35" s="615"/>
    </row>
    <row r="36" spans="1:5" s="627" customFormat="1" x14ac:dyDescent="0.25">
      <c r="A36" s="119" t="s">
        <v>646</v>
      </c>
      <c r="B36" s="543">
        <v>518</v>
      </c>
      <c r="C36" s="628"/>
      <c r="D36" s="628"/>
      <c r="E36" s="615"/>
    </row>
    <row r="37" spans="1:5" s="627" customFormat="1" x14ac:dyDescent="0.25">
      <c r="A37" s="119" t="s">
        <v>647</v>
      </c>
      <c r="B37" s="543">
        <v>519</v>
      </c>
      <c r="C37" s="628"/>
      <c r="D37" s="628"/>
      <c r="E37" s="615"/>
    </row>
    <row r="38" spans="1:5" s="627" customFormat="1" ht="22.5" x14ac:dyDescent="0.25">
      <c r="A38" s="119" t="s">
        <v>648</v>
      </c>
      <c r="B38" s="543">
        <v>520</v>
      </c>
      <c r="C38" s="628"/>
      <c r="D38" s="628"/>
      <c r="E38" s="615"/>
    </row>
    <row r="39" spans="1:5" s="627" customFormat="1" x14ac:dyDescent="0.25">
      <c r="A39" s="119" t="s">
        <v>649</v>
      </c>
      <c r="B39" s="543">
        <v>521</v>
      </c>
      <c r="C39" s="628"/>
      <c r="D39" s="628"/>
      <c r="E39" s="615"/>
    </row>
    <row r="40" spans="1:5" s="627" customFormat="1" x14ac:dyDescent="0.25">
      <c r="A40" s="119" t="s">
        <v>650</v>
      </c>
      <c r="B40" s="543">
        <v>522</v>
      </c>
      <c r="C40" s="628"/>
      <c r="D40" s="628"/>
      <c r="E40" s="615"/>
    </row>
    <row r="41" spans="1:5" s="627" customFormat="1" x14ac:dyDescent="0.25">
      <c r="A41" s="119" t="s">
        <v>651</v>
      </c>
      <c r="B41" s="543">
        <v>523</v>
      </c>
      <c r="C41" s="628"/>
      <c r="D41" s="628"/>
      <c r="E41" s="615"/>
    </row>
    <row r="42" spans="1:5" s="627" customFormat="1" ht="14.25" customHeight="1" x14ac:dyDescent="0.25">
      <c r="A42" s="625" t="s">
        <v>652</v>
      </c>
      <c r="B42" s="543">
        <v>524</v>
      </c>
      <c r="C42" s="626">
        <f>C43+C44+C45+C46</f>
        <v>0</v>
      </c>
      <c r="D42" s="626">
        <f>D43+D44+D45+D46</f>
        <v>0</v>
      </c>
      <c r="E42" s="615"/>
    </row>
    <row r="43" spans="1:5" s="627" customFormat="1" x14ac:dyDescent="0.25">
      <c r="A43" s="119" t="s">
        <v>653</v>
      </c>
      <c r="B43" s="543">
        <v>525</v>
      </c>
      <c r="C43" s="628"/>
      <c r="D43" s="628"/>
      <c r="E43" s="615"/>
    </row>
    <row r="44" spans="1:5" s="627" customFormat="1" x14ac:dyDescent="0.25">
      <c r="A44" s="119" t="s">
        <v>654</v>
      </c>
      <c r="B44" s="543">
        <v>526</v>
      </c>
      <c r="C44" s="628"/>
      <c r="D44" s="628"/>
      <c r="E44" s="615"/>
    </row>
    <row r="45" spans="1:5" s="627" customFormat="1" ht="22.5" x14ac:dyDescent="0.25">
      <c r="A45" s="119" t="s">
        <v>655</v>
      </c>
      <c r="B45" s="543">
        <v>527</v>
      </c>
      <c r="C45" s="628"/>
      <c r="D45" s="628"/>
      <c r="E45" s="615"/>
    </row>
    <row r="46" spans="1:5" s="627" customFormat="1" x14ac:dyDescent="0.25">
      <c r="A46" s="119" t="s">
        <v>656</v>
      </c>
      <c r="B46" s="543">
        <v>528</v>
      </c>
      <c r="C46" s="628"/>
      <c r="D46" s="628"/>
      <c r="E46" s="615"/>
    </row>
    <row r="47" spans="1:5" s="627" customFormat="1" x14ac:dyDescent="0.25">
      <c r="A47" s="625" t="s">
        <v>657</v>
      </c>
      <c r="B47" s="543">
        <v>529</v>
      </c>
      <c r="C47" s="626">
        <f>IF((C35-C42)&gt;0,C35-C42,0)</f>
        <v>0</v>
      </c>
      <c r="D47" s="626">
        <f>IF((D35-D42)&gt;0,D35-D42,0)</f>
        <v>0</v>
      </c>
      <c r="E47" s="615"/>
    </row>
    <row r="48" spans="1:5" s="627" customFormat="1" x14ac:dyDescent="0.25">
      <c r="A48" s="625" t="s">
        <v>658</v>
      </c>
      <c r="B48" s="543">
        <v>530</v>
      </c>
      <c r="C48" s="626">
        <f>IF((C42-C35)&gt;0,C42-C35,0)</f>
        <v>0</v>
      </c>
      <c r="D48" s="626">
        <f>IF((D42-D35)&gt;0,D42-D35,0)</f>
        <v>0</v>
      </c>
      <c r="E48" s="615"/>
    </row>
    <row r="49" spans="1:5" s="627" customFormat="1" ht="25.5" customHeight="1" x14ac:dyDescent="0.25">
      <c r="A49" s="625" t="s">
        <v>659</v>
      </c>
      <c r="B49" s="543">
        <v>531</v>
      </c>
      <c r="C49" s="626">
        <f>C50+C51+C52+C53</f>
        <v>0</v>
      </c>
      <c r="D49" s="626">
        <f>D50+D51+D52+D53</f>
        <v>0</v>
      </c>
      <c r="E49" s="615"/>
    </row>
    <row r="50" spans="1:5" s="627" customFormat="1" x14ac:dyDescent="0.25">
      <c r="A50" s="119" t="s">
        <v>660</v>
      </c>
      <c r="B50" s="543">
        <v>532</v>
      </c>
      <c r="C50" s="628"/>
      <c r="D50" s="628"/>
      <c r="E50" s="615"/>
    </row>
    <row r="51" spans="1:5" s="627" customFormat="1" x14ac:dyDescent="0.25">
      <c r="A51" s="119" t="s">
        <v>661</v>
      </c>
      <c r="B51" s="543">
        <v>533</v>
      </c>
      <c r="C51" s="628"/>
      <c r="D51" s="628"/>
      <c r="E51" s="615"/>
    </row>
    <row r="52" spans="1:5" s="627" customFormat="1" x14ac:dyDescent="0.25">
      <c r="A52" s="119" t="s">
        <v>662</v>
      </c>
      <c r="B52" s="543">
        <v>534</v>
      </c>
      <c r="C52" s="628"/>
      <c r="D52" s="628"/>
      <c r="E52" s="615"/>
    </row>
    <row r="53" spans="1:5" s="627" customFormat="1" x14ac:dyDescent="0.25">
      <c r="A53" s="119" t="s">
        <v>663</v>
      </c>
      <c r="B53" s="543">
        <v>535</v>
      </c>
      <c r="C53" s="628"/>
      <c r="D53" s="628"/>
      <c r="E53" s="615"/>
    </row>
    <row r="54" spans="1:5" s="627" customFormat="1" x14ac:dyDescent="0.25">
      <c r="A54" s="625" t="s">
        <v>664</v>
      </c>
      <c r="B54" s="543">
        <v>536</v>
      </c>
      <c r="C54" s="626">
        <f>C55+C56+C57+C58+C59+C60</f>
        <v>0</v>
      </c>
      <c r="D54" s="626">
        <f>D55+D56+D57+D58+D59+D60</f>
        <v>0</v>
      </c>
      <c r="E54" s="615"/>
    </row>
    <row r="55" spans="1:5" s="577" customFormat="1" x14ac:dyDescent="0.25">
      <c r="A55" s="119" t="s">
        <v>665</v>
      </c>
      <c r="B55" s="543">
        <v>537</v>
      </c>
      <c r="C55" s="629"/>
      <c r="D55" s="629"/>
      <c r="E55" s="209"/>
    </row>
    <row r="56" spans="1:5" s="577" customFormat="1" x14ac:dyDescent="0.25">
      <c r="A56" s="119" t="s">
        <v>666</v>
      </c>
      <c r="B56" s="543">
        <v>538</v>
      </c>
      <c r="C56" s="629"/>
      <c r="D56" s="629"/>
      <c r="E56" s="209"/>
    </row>
    <row r="57" spans="1:5" s="577" customFormat="1" x14ac:dyDescent="0.25">
      <c r="A57" s="119" t="s">
        <v>667</v>
      </c>
      <c r="B57" s="543">
        <v>539</v>
      </c>
      <c r="C57" s="629"/>
      <c r="D57" s="629"/>
      <c r="E57" s="209"/>
    </row>
    <row r="58" spans="1:5" s="577" customFormat="1" x14ac:dyDescent="0.25">
      <c r="A58" s="119" t="s">
        <v>668</v>
      </c>
      <c r="B58" s="543">
        <v>540</v>
      </c>
      <c r="C58" s="629"/>
      <c r="D58" s="629"/>
      <c r="E58" s="209"/>
    </row>
    <row r="59" spans="1:5" s="577" customFormat="1" x14ac:dyDescent="0.25">
      <c r="A59" s="119" t="s">
        <v>669</v>
      </c>
      <c r="B59" s="543">
        <v>541</v>
      </c>
      <c r="C59" s="629"/>
      <c r="D59" s="629"/>
      <c r="E59" s="209"/>
    </row>
    <row r="60" spans="1:5" s="577" customFormat="1" x14ac:dyDescent="0.25">
      <c r="A60" s="119" t="s">
        <v>670</v>
      </c>
      <c r="B60" s="543">
        <v>542</v>
      </c>
      <c r="C60" s="629"/>
      <c r="D60" s="629"/>
      <c r="E60" s="209"/>
    </row>
    <row r="61" spans="1:5" s="577" customFormat="1" x14ac:dyDescent="0.25">
      <c r="A61" s="625" t="s">
        <v>671</v>
      </c>
      <c r="B61" s="543">
        <v>543</v>
      </c>
      <c r="C61" s="630">
        <f>IF((C49-C54)&gt;0,C49-C54,0)</f>
        <v>0</v>
      </c>
      <c r="D61" s="630">
        <f>IF((D49-D54)&gt;0,D49-D54,0)</f>
        <v>0</v>
      </c>
      <c r="E61" s="209"/>
    </row>
    <row r="62" spans="1:5" s="577" customFormat="1" x14ac:dyDescent="0.25">
      <c r="A62" s="625" t="s">
        <v>672</v>
      </c>
      <c r="B62" s="543">
        <v>544</v>
      </c>
      <c r="C62" s="630">
        <f>IF((C54-C49)&gt;0,C54-C49,0)</f>
        <v>0</v>
      </c>
      <c r="D62" s="630">
        <f>IF((D54-D49)&gt;0,D54-D49,0)</f>
        <v>0</v>
      </c>
      <c r="E62" s="209"/>
    </row>
    <row r="63" spans="1:5" s="577" customFormat="1" x14ac:dyDescent="0.25">
      <c r="A63" s="625" t="s">
        <v>673</v>
      </c>
      <c r="B63" s="543">
        <v>545</v>
      </c>
      <c r="C63" s="630">
        <f>C19+C35+C49</f>
        <v>0</v>
      </c>
      <c r="D63" s="630">
        <f>D19+D35+D49</f>
        <v>0</v>
      </c>
      <c r="E63" s="209"/>
    </row>
    <row r="64" spans="1:5" s="577" customFormat="1" x14ac:dyDescent="0.25">
      <c r="A64" s="625" t="s">
        <v>674</v>
      </c>
      <c r="B64" s="543">
        <v>546</v>
      </c>
      <c r="C64" s="630">
        <f>C24+C42+C54</f>
        <v>0</v>
      </c>
      <c r="D64" s="630">
        <f>D24+D42+D54</f>
        <v>0</v>
      </c>
      <c r="E64" s="209"/>
    </row>
    <row r="65" spans="1:5" s="577" customFormat="1" x14ac:dyDescent="0.25">
      <c r="A65" s="625" t="s">
        <v>675</v>
      </c>
      <c r="B65" s="543">
        <v>547</v>
      </c>
      <c r="C65" s="630">
        <f>IF((C63-C64)&gt;0,C63-C64,0)</f>
        <v>0</v>
      </c>
      <c r="D65" s="630">
        <f>IF((D63-D64)&gt;0,D63-D64,0)</f>
        <v>0</v>
      </c>
      <c r="E65" s="209"/>
    </row>
    <row r="66" spans="1:5" s="577" customFormat="1" x14ac:dyDescent="0.25">
      <c r="A66" s="625" t="s">
        <v>676</v>
      </c>
      <c r="B66" s="543">
        <v>548</v>
      </c>
      <c r="C66" s="630">
        <f>IF((C64-C63)&gt;0,C64-C63,0)</f>
        <v>0</v>
      </c>
      <c r="D66" s="630">
        <f>IF((D64-D63)&gt;0,D64-D63,0)</f>
        <v>0</v>
      </c>
      <c r="E66" s="209"/>
    </row>
    <row r="67" spans="1:5" s="577" customFormat="1" x14ac:dyDescent="0.25">
      <c r="A67" s="625" t="s">
        <v>677</v>
      </c>
      <c r="B67" s="543">
        <v>549</v>
      </c>
      <c r="C67" s="629"/>
      <c r="D67" s="629"/>
      <c r="E67" s="209"/>
    </row>
    <row r="68" spans="1:5" s="577" customFormat="1" x14ac:dyDescent="0.25">
      <c r="A68" s="625" t="s">
        <v>678</v>
      </c>
      <c r="B68" s="543">
        <v>550</v>
      </c>
      <c r="C68" s="629"/>
      <c r="D68" s="629"/>
      <c r="E68" s="209"/>
    </row>
    <row r="69" spans="1:5" s="577" customFormat="1" x14ac:dyDescent="0.25">
      <c r="A69" s="625" t="s">
        <v>679</v>
      </c>
      <c r="B69" s="543">
        <v>551</v>
      </c>
      <c r="C69" s="629"/>
      <c r="D69" s="629"/>
      <c r="E69" s="209"/>
    </row>
    <row r="70" spans="1:5" s="577" customFormat="1" ht="12.75" customHeight="1" x14ac:dyDescent="0.25">
      <c r="A70" s="625" t="s">
        <v>680</v>
      </c>
      <c r="B70" s="543">
        <v>552</v>
      </c>
      <c r="C70" s="630">
        <f>C67+C65-C66+C68-C69</f>
        <v>0</v>
      </c>
      <c r="D70" s="630">
        <f>D67+D65-D66+D68-D69</f>
        <v>0</v>
      </c>
      <c r="E70" s="209"/>
    </row>
    <row r="71" spans="1:5" x14ac:dyDescent="0.25"/>
    <row r="72" spans="1:5" x14ac:dyDescent="0.25"/>
    <row r="73" spans="1:5" x14ac:dyDescent="0.25"/>
    <row r="74" spans="1:5" x14ac:dyDescent="0.25"/>
    <row r="75" spans="1:5" x14ac:dyDescent="0.25"/>
    <row r="76" spans="1:5" x14ac:dyDescent="0.25"/>
    <row r="77" spans="1:5" x14ac:dyDescent="0.25"/>
    <row r="78" spans="1:5" x14ac:dyDescent="0.25"/>
    <row r="79" spans="1:5" x14ac:dyDescent="0.25"/>
    <row r="80" spans="1:5" x14ac:dyDescent="0.25"/>
    <row r="81" x14ac:dyDescent="0.25"/>
    <row r="82" x14ac:dyDescent="0.25"/>
  </sheetData>
  <mergeCells count="5">
    <mergeCell ref="A15:D15"/>
    <mergeCell ref="A16:A17"/>
    <mergeCell ref="B16:B17"/>
    <mergeCell ref="C16:D16"/>
    <mergeCell ref="A14:D14"/>
  </mergeCells>
  <dataValidations count="2">
    <dataValidation type="decimal" operator="greaterThan" allowBlank="1" showInputMessage="1" showErrorMessage="1" sqref="C19:D70" xr:uid="{00000000-0002-0000-0500-000000000000}">
      <formula1>-1000000000003</formula1>
    </dataValidation>
    <dataValidation type="date" operator="greaterThan" allowBlank="1" showInputMessage="1" showErrorMessage="1" sqref="E14:G14" xr:uid="{00000000-0002-0000-0500-000001000000}">
      <formula1>36161</formula1>
    </dataValidation>
  </dataValidations>
  <pageMargins left="0.31496062992125984" right="0.31496062992125984" top="0.35433070866141736" bottom="0.35433070866141736" header="0.31496062992125984" footer="0.31496062992125984"/>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A65EC-0E8D-44EE-A2F8-AD968FEE5833}">
  <sheetPr>
    <tabColor rgb="FFFFFF00"/>
  </sheetPr>
  <dimension ref="A1:L42"/>
  <sheetViews>
    <sheetView showGridLines="0" showZeros="0" topLeftCell="A55" workbookViewId="0">
      <selection activeCell="J18" sqref="J18"/>
    </sheetView>
  </sheetViews>
  <sheetFormatPr defaultRowHeight="15" x14ac:dyDescent="0.25"/>
  <cols>
    <col min="1" max="1" width="15.85546875" style="634" customWidth="1"/>
    <col min="2" max="2" width="9.140625" style="634"/>
    <col min="3" max="3" width="10.42578125" style="634" customWidth="1"/>
    <col min="4" max="4" width="8" style="634" customWidth="1"/>
    <col min="5" max="5" width="9.140625" style="634"/>
    <col min="6" max="6" width="10.7109375" style="634" customWidth="1"/>
    <col min="7" max="7" width="14" style="634" customWidth="1"/>
    <col min="8" max="8" width="14.5703125" style="634" customWidth="1"/>
    <col min="9" max="9" width="11.85546875" style="634" customWidth="1"/>
    <col min="10" max="16384" width="9.140625" style="634"/>
  </cols>
  <sheetData>
    <row r="1" spans="1:12" x14ac:dyDescent="0.25">
      <c r="K1" s="171" t="s">
        <v>1258</v>
      </c>
    </row>
    <row r="2" spans="1:12" x14ac:dyDescent="0.25">
      <c r="A2" s="831" t="s">
        <v>1195</v>
      </c>
      <c r="B2" s="832"/>
      <c r="C2" s="839" t="s">
        <v>2</v>
      </c>
      <c r="D2" s="839" t="s">
        <v>2</v>
      </c>
      <c r="E2" s="839" t="s">
        <v>2</v>
      </c>
      <c r="F2" s="839" t="s">
        <v>2</v>
      </c>
      <c r="G2" s="839" t="s">
        <v>2</v>
      </c>
      <c r="H2" s="839" t="s">
        <v>2</v>
      </c>
      <c r="I2" s="839" t="s">
        <v>2</v>
      </c>
      <c r="J2" s="839" t="s">
        <v>2</v>
      </c>
      <c r="K2" s="839" t="s">
        <v>2</v>
      </c>
      <c r="L2" s="839" t="s">
        <v>2</v>
      </c>
    </row>
    <row r="3" spans="1:12" x14ac:dyDescent="0.25">
      <c r="A3" s="831" t="s">
        <v>1196</v>
      </c>
      <c r="B3" s="832"/>
      <c r="C3" s="839" t="s">
        <v>2</v>
      </c>
      <c r="D3" s="839" t="s">
        <v>2</v>
      </c>
      <c r="E3" s="839" t="s">
        <v>2</v>
      </c>
      <c r="F3" s="839" t="s">
        <v>2</v>
      </c>
      <c r="G3" s="839" t="s">
        <v>2</v>
      </c>
      <c r="H3" s="839" t="s">
        <v>2</v>
      </c>
      <c r="I3" s="839" t="s">
        <v>2</v>
      </c>
      <c r="J3" s="839" t="s">
        <v>2</v>
      </c>
      <c r="K3" s="839" t="s">
        <v>2</v>
      </c>
      <c r="L3" s="839" t="s">
        <v>2</v>
      </c>
    </row>
    <row r="4" spans="1:12" x14ac:dyDescent="0.25">
      <c r="A4" s="831" t="s">
        <v>129</v>
      </c>
      <c r="B4" s="832"/>
      <c r="C4" s="834"/>
      <c r="D4" s="834"/>
      <c r="E4" s="834"/>
      <c r="F4" s="834"/>
      <c r="G4" s="834"/>
      <c r="H4" s="834"/>
      <c r="I4" s="834"/>
      <c r="J4" s="834"/>
      <c r="K4" s="834"/>
      <c r="L4" s="834"/>
    </row>
    <row r="5" spans="1:12" x14ac:dyDescent="0.25">
      <c r="A5" s="831" t="s">
        <v>6</v>
      </c>
      <c r="B5" s="832"/>
      <c r="C5" s="838"/>
      <c r="D5" s="838"/>
      <c r="E5" s="838"/>
      <c r="F5" s="838"/>
      <c r="G5" s="838"/>
      <c r="H5" s="838"/>
      <c r="I5" s="838"/>
      <c r="J5" s="838"/>
      <c r="K5" s="838"/>
      <c r="L5" s="838"/>
    </row>
    <row r="6" spans="1:12" x14ac:dyDescent="0.25">
      <c r="A6" s="831" t="s">
        <v>7</v>
      </c>
      <c r="B6" s="832"/>
      <c r="C6" s="833" t="s">
        <v>2</v>
      </c>
      <c r="D6" s="833" t="s">
        <v>2</v>
      </c>
      <c r="E6" s="833" t="s">
        <v>2</v>
      </c>
      <c r="F6" s="833" t="s">
        <v>2</v>
      </c>
      <c r="G6" s="833" t="s">
        <v>2</v>
      </c>
      <c r="H6" s="833" t="s">
        <v>2</v>
      </c>
      <c r="I6" s="833" t="s">
        <v>2</v>
      </c>
      <c r="J6" s="833" t="s">
        <v>2</v>
      </c>
      <c r="K6" s="833" t="s">
        <v>2</v>
      </c>
      <c r="L6" s="833" t="s">
        <v>2</v>
      </c>
    </row>
    <row r="7" spans="1:12" x14ac:dyDescent="0.25">
      <c r="A7" s="831" t="s">
        <v>1197</v>
      </c>
      <c r="B7" s="832"/>
      <c r="C7" s="833" t="s">
        <v>2</v>
      </c>
      <c r="D7" s="833" t="s">
        <v>2</v>
      </c>
      <c r="E7" s="833" t="s">
        <v>2</v>
      </c>
      <c r="F7" s="833" t="s">
        <v>2</v>
      </c>
      <c r="G7" s="833" t="s">
        <v>2</v>
      </c>
      <c r="H7" s="833" t="s">
        <v>2</v>
      </c>
      <c r="I7" s="833" t="s">
        <v>2</v>
      </c>
      <c r="J7" s="833" t="s">
        <v>2</v>
      </c>
      <c r="K7" s="833" t="s">
        <v>2</v>
      </c>
      <c r="L7" s="833" t="s">
        <v>2</v>
      </c>
    </row>
    <row r="8" spans="1:12" x14ac:dyDescent="0.25">
      <c r="A8" s="831" t="s">
        <v>239</v>
      </c>
      <c r="B8" s="832"/>
      <c r="C8" s="833" t="s">
        <v>2</v>
      </c>
      <c r="D8" s="833" t="s">
        <v>2</v>
      </c>
      <c r="E8" s="833" t="s">
        <v>2</v>
      </c>
      <c r="F8" s="833" t="s">
        <v>2</v>
      </c>
      <c r="G8" s="833" t="s">
        <v>2</v>
      </c>
      <c r="H8" s="833" t="s">
        <v>2</v>
      </c>
      <c r="I8" s="833" t="s">
        <v>2</v>
      </c>
      <c r="J8" s="833" t="s">
        <v>2</v>
      </c>
      <c r="K8" s="833" t="s">
        <v>2</v>
      </c>
      <c r="L8" s="833" t="s">
        <v>2</v>
      </c>
    </row>
    <row r="9" spans="1:12" x14ac:dyDescent="0.25">
      <c r="A9" s="831" t="s">
        <v>9</v>
      </c>
      <c r="B9" s="832"/>
      <c r="C9" s="834"/>
      <c r="D9" s="834"/>
      <c r="E9" s="834"/>
      <c r="F9" s="834"/>
      <c r="G9" s="834"/>
      <c r="H9" s="834"/>
      <c r="I9" s="834"/>
      <c r="J9" s="834"/>
      <c r="K9" s="834"/>
      <c r="L9" s="834"/>
    </row>
    <row r="10" spans="1:12" x14ac:dyDescent="0.25">
      <c r="A10" s="831" t="s">
        <v>10</v>
      </c>
      <c r="B10" s="832"/>
      <c r="C10" s="833" t="s">
        <v>2</v>
      </c>
      <c r="D10" s="833" t="s">
        <v>2</v>
      </c>
      <c r="E10" s="833" t="s">
        <v>2</v>
      </c>
      <c r="F10" s="833" t="s">
        <v>2</v>
      </c>
      <c r="G10" s="833" t="s">
        <v>2</v>
      </c>
      <c r="H10" s="833" t="s">
        <v>2</v>
      </c>
      <c r="I10" s="833" t="s">
        <v>2</v>
      </c>
      <c r="J10" s="833" t="s">
        <v>2</v>
      </c>
      <c r="K10" s="833" t="s">
        <v>2</v>
      </c>
      <c r="L10" s="833" t="s">
        <v>2</v>
      </c>
    </row>
    <row r="11" spans="1:12" x14ac:dyDescent="0.25">
      <c r="A11" s="831" t="s">
        <v>11</v>
      </c>
      <c r="B11" s="832"/>
      <c r="C11" s="833" t="s">
        <v>2</v>
      </c>
      <c r="D11" s="833" t="s">
        <v>2</v>
      </c>
      <c r="E11" s="833" t="s">
        <v>2</v>
      </c>
      <c r="F11" s="833" t="s">
        <v>2</v>
      </c>
      <c r="G11" s="833" t="s">
        <v>2</v>
      </c>
      <c r="H11" s="833" t="s">
        <v>2</v>
      </c>
      <c r="I11" s="833" t="s">
        <v>2</v>
      </c>
      <c r="J11" s="833" t="s">
        <v>2</v>
      </c>
      <c r="K11" s="833" t="s">
        <v>2</v>
      </c>
      <c r="L11" s="833" t="s">
        <v>2</v>
      </c>
    </row>
    <row r="12" spans="1:12" x14ac:dyDescent="0.25">
      <c r="A12" s="835"/>
      <c r="B12" s="835"/>
      <c r="C12" s="835"/>
      <c r="D12" s="835"/>
      <c r="E12" s="835"/>
      <c r="F12" s="835"/>
      <c r="G12" s="835"/>
      <c r="H12" s="835"/>
      <c r="I12" s="835"/>
      <c r="J12" s="835"/>
      <c r="K12" s="835"/>
      <c r="L12" s="835"/>
    </row>
    <row r="13" spans="1:12" x14ac:dyDescent="0.25">
      <c r="A13" s="836" t="s">
        <v>681</v>
      </c>
      <c r="B13" s="835"/>
      <c r="C13" s="835"/>
      <c r="D13" s="835"/>
      <c r="E13" s="835"/>
      <c r="F13" s="835"/>
      <c r="G13" s="835"/>
      <c r="H13" s="835"/>
      <c r="I13" s="835"/>
      <c r="J13" s="835"/>
      <c r="K13" s="835"/>
      <c r="L13" s="835"/>
    </row>
    <row r="14" spans="1:12" x14ac:dyDescent="0.25">
      <c r="A14" s="837" t="s">
        <v>1198</v>
      </c>
      <c r="B14" s="835"/>
      <c r="C14" s="835"/>
      <c r="D14" s="835"/>
      <c r="E14" s="835"/>
      <c r="F14" s="835"/>
      <c r="G14" s="835"/>
      <c r="H14" s="835"/>
      <c r="I14" s="835"/>
      <c r="J14" s="835"/>
      <c r="K14" s="835"/>
      <c r="L14" s="835"/>
    </row>
    <row r="15" spans="1:12" ht="19.5" customHeight="1" x14ac:dyDescent="0.25">
      <c r="A15" s="827" t="s">
        <v>1199</v>
      </c>
      <c r="B15" s="827" t="s">
        <v>1200</v>
      </c>
      <c r="C15" s="829"/>
      <c r="D15" s="829"/>
      <c r="E15" s="829"/>
      <c r="F15" s="829"/>
      <c r="G15" s="829"/>
      <c r="H15" s="829"/>
      <c r="I15" s="829"/>
      <c r="J15" s="830"/>
      <c r="K15" s="828" t="s">
        <v>1201</v>
      </c>
      <c r="L15" s="828" t="s">
        <v>1202</v>
      </c>
    </row>
    <row r="16" spans="1:12" ht="84" x14ac:dyDescent="0.25">
      <c r="A16" s="828" t="s">
        <v>1199</v>
      </c>
      <c r="B16" s="547" t="s">
        <v>245</v>
      </c>
      <c r="C16" s="547" t="s">
        <v>1203</v>
      </c>
      <c r="D16" s="547" t="s">
        <v>1204</v>
      </c>
      <c r="E16" s="547" t="s">
        <v>1205</v>
      </c>
      <c r="F16" s="547" t="s">
        <v>1206</v>
      </c>
      <c r="G16" s="547" t="s">
        <v>1207</v>
      </c>
      <c r="H16" s="547" t="s">
        <v>1208</v>
      </c>
      <c r="I16" s="547" t="s">
        <v>1209</v>
      </c>
      <c r="J16" s="547" t="s">
        <v>1210</v>
      </c>
      <c r="K16" s="828" t="s">
        <v>1201</v>
      </c>
      <c r="L16" s="828" t="s">
        <v>1202</v>
      </c>
    </row>
    <row r="17" spans="1:12" ht="21" x14ac:dyDescent="0.25">
      <c r="A17" s="547">
        <v>1</v>
      </c>
      <c r="B17" s="547">
        <v>2</v>
      </c>
      <c r="C17" s="547">
        <v>3</v>
      </c>
      <c r="D17" s="547">
        <v>4</v>
      </c>
      <c r="E17" s="547">
        <v>5</v>
      </c>
      <c r="F17" s="547">
        <v>6</v>
      </c>
      <c r="G17" s="547">
        <v>7</v>
      </c>
      <c r="H17" s="547">
        <v>8</v>
      </c>
      <c r="I17" s="547">
        <v>9</v>
      </c>
      <c r="J17" s="547" t="s">
        <v>1211</v>
      </c>
      <c r="K17" s="547">
        <v>11</v>
      </c>
      <c r="L17" s="547" t="s">
        <v>141</v>
      </c>
    </row>
    <row r="18" spans="1:12" ht="26.25" customHeight="1" x14ac:dyDescent="0.25">
      <c r="A18" s="288" t="str">
        <f>IF(C4="","1. стање на дан 01.01.20__ . год ","1. стање на дан 01.01."&amp;(YEAR(C4)-1) &amp; ". год")</f>
        <v xml:space="preserve">1. стање на дан 01.01.20__ . год </v>
      </c>
      <c r="B18" s="289" t="s">
        <v>1212</v>
      </c>
      <c r="C18" s="290"/>
      <c r="D18" s="290"/>
      <c r="E18" s="290"/>
      <c r="F18" s="290"/>
      <c r="G18" s="290"/>
      <c r="H18" s="290"/>
      <c r="I18" s="290"/>
      <c r="J18" s="291">
        <f t="shared" ref="J18:J42" si="0">C18+D18+E18+F18+G18+H18+I18</f>
        <v>0</v>
      </c>
      <c r="K18" s="290"/>
      <c r="L18" s="291">
        <f t="shared" ref="L18:L42" si="1">J18+K18</f>
        <v>0</v>
      </c>
    </row>
    <row r="19" spans="1:12" ht="25.5" customHeight="1" x14ac:dyDescent="0.25">
      <c r="A19" s="292" t="s">
        <v>682</v>
      </c>
      <c r="B19" s="289" t="s">
        <v>1213</v>
      </c>
      <c r="C19" s="290"/>
      <c r="D19" s="290"/>
      <c r="E19" s="290"/>
      <c r="F19" s="290"/>
      <c r="G19" s="290"/>
      <c r="H19" s="290"/>
      <c r="I19" s="290"/>
      <c r="J19" s="291">
        <f t="shared" si="0"/>
        <v>0</v>
      </c>
      <c r="K19" s="290"/>
      <c r="L19" s="291">
        <f t="shared" si="1"/>
        <v>0</v>
      </c>
    </row>
    <row r="20" spans="1:12" ht="22.5" x14ac:dyDescent="0.25">
      <c r="A20" s="292" t="s">
        <v>683</v>
      </c>
      <c r="B20" s="289" t="s">
        <v>1214</v>
      </c>
      <c r="C20" s="290"/>
      <c r="D20" s="290"/>
      <c r="E20" s="290"/>
      <c r="F20" s="290"/>
      <c r="G20" s="290"/>
      <c r="H20" s="290"/>
      <c r="I20" s="290"/>
      <c r="J20" s="291">
        <f t="shared" si="0"/>
        <v>0</v>
      </c>
      <c r="K20" s="290"/>
      <c r="L20" s="291">
        <f t="shared" si="1"/>
        <v>0</v>
      </c>
    </row>
    <row r="21" spans="1:12" ht="44.25" customHeight="1" x14ac:dyDescent="0.25">
      <c r="A21" s="288" t="str">
        <f>IF(C4="","4. поново исказано стање на дан  01.01.20__ . год. (901±902±903)","4. поново исказано стање на дан  01.01."&amp;(YEAR(C4)-1) &amp; ". год. (901±902±903)")</f>
        <v>4. поново исказано стање на дан  01.01.20__ . год. (901±902±903)</v>
      </c>
      <c r="B21" s="547" t="s">
        <v>1215</v>
      </c>
      <c r="C21" s="291">
        <f t="shared" ref="C21:I21" si="2">C18+C19+C20</f>
        <v>0</v>
      </c>
      <c r="D21" s="291">
        <f t="shared" si="2"/>
        <v>0</v>
      </c>
      <c r="E21" s="291">
        <f t="shared" si="2"/>
        <v>0</v>
      </c>
      <c r="F21" s="291">
        <f t="shared" si="2"/>
        <v>0</v>
      </c>
      <c r="G21" s="291">
        <f t="shared" si="2"/>
        <v>0</v>
      </c>
      <c r="H21" s="291">
        <f t="shared" si="2"/>
        <v>0</v>
      </c>
      <c r="I21" s="291">
        <f t="shared" si="2"/>
        <v>0</v>
      </c>
      <c r="J21" s="291">
        <f t="shared" si="0"/>
        <v>0</v>
      </c>
      <c r="K21" s="291">
        <f>K18+K19+K20</f>
        <v>0</v>
      </c>
      <c r="L21" s="291">
        <f t="shared" si="1"/>
        <v>0</v>
      </c>
    </row>
    <row r="22" spans="1:12" ht="22.5" x14ac:dyDescent="0.25">
      <c r="A22" s="292" t="s">
        <v>1216</v>
      </c>
      <c r="B22" s="289" t="s">
        <v>1217</v>
      </c>
      <c r="C22" s="290"/>
      <c r="D22" s="290"/>
      <c r="E22" s="290"/>
      <c r="F22" s="290"/>
      <c r="G22" s="290"/>
      <c r="H22" s="290"/>
      <c r="I22" s="290"/>
      <c r="J22" s="291">
        <f t="shared" si="0"/>
        <v>0</v>
      </c>
      <c r="K22" s="290"/>
      <c r="L22" s="291">
        <f t="shared" si="1"/>
        <v>0</v>
      </c>
    </row>
    <row r="23" spans="1:12" ht="22.5" x14ac:dyDescent="0.25">
      <c r="A23" s="292" t="s">
        <v>1218</v>
      </c>
      <c r="B23" s="289" t="s">
        <v>1219</v>
      </c>
      <c r="C23" s="290"/>
      <c r="D23" s="290"/>
      <c r="E23" s="290"/>
      <c r="F23" s="290"/>
      <c r="G23" s="290"/>
      <c r="H23" s="290"/>
      <c r="I23" s="290"/>
      <c r="J23" s="291">
        <f t="shared" si="0"/>
        <v>0</v>
      </c>
      <c r="K23" s="290"/>
      <c r="L23" s="291">
        <f t="shared" si="1"/>
        <v>0</v>
      </c>
    </row>
    <row r="24" spans="1:12" ht="34.5" customHeight="1" x14ac:dyDescent="0.25">
      <c r="A24" s="288" t="s">
        <v>1220</v>
      </c>
      <c r="B24" s="547" t="s">
        <v>1221</v>
      </c>
      <c r="C24" s="291">
        <f t="shared" ref="C24:I24" si="3">C22+C23</f>
        <v>0</v>
      </c>
      <c r="D24" s="291">
        <f t="shared" si="3"/>
        <v>0</v>
      </c>
      <c r="E24" s="291">
        <f t="shared" si="3"/>
        <v>0</v>
      </c>
      <c r="F24" s="291">
        <f t="shared" si="3"/>
        <v>0</v>
      </c>
      <c r="G24" s="291">
        <f t="shared" si="3"/>
        <v>0</v>
      </c>
      <c r="H24" s="291">
        <f t="shared" si="3"/>
        <v>0</v>
      </c>
      <c r="I24" s="291">
        <f t="shared" si="3"/>
        <v>0</v>
      </c>
      <c r="J24" s="291">
        <f t="shared" si="0"/>
        <v>0</v>
      </c>
      <c r="K24" s="291">
        <f>K22+K23</f>
        <v>0</v>
      </c>
      <c r="L24" s="291">
        <f t="shared" si="1"/>
        <v>0</v>
      </c>
    </row>
    <row r="25" spans="1:12" ht="45" x14ac:dyDescent="0.25">
      <c r="A25" s="292" t="s">
        <v>1222</v>
      </c>
      <c r="B25" s="289" t="s">
        <v>1223</v>
      </c>
      <c r="C25" s="290"/>
      <c r="D25" s="290"/>
      <c r="E25" s="290"/>
      <c r="F25" s="290"/>
      <c r="G25" s="290"/>
      <c r="H25" s="290"/>
      <c r="I25" s="290"/>
      <c r="J25" s="291">
        <f t="shared" si="0"/>
        <v>0</v>
      </c>
      <c r="K25" s="290"/>
      <c r="L25" s="291">
        <f t="shared" si="1"/>
        <v>0</v>
      </c>
    </row>
    <row r="26" spans="1:12" ht="45" x14ac:dyDescent="0.25">
      <c r="A26" s="292" t="s">
        <v>1224</v>
      </c>
      <c r="B26" s="289" t="s">
        <v>1225</v>
      </c>
      <c r="C26" s="290"/>
      <c r="D26" s="290"/>
      <c r="E26" s="290"/>
      <c r="F26" s="290"/>
      <c r="G26" s="290"/>
      <c r="H26" s="290"/>
      <c r="I26" s="290"/>
      <c r="J26" s="291">
        <f t="shared" si="0"/>
        <v>0</v>
      </c>
      <c r="K26" s="290"/>
      <c r="L26" s="291">
        <f t="shared" si="1"/>
        <v>0</v>
      </c>
    </row>
    <row r="27" spans="1:12" ht="22.5" x14ac:dyDescent="0.25">
      <c r="A27" s="292" t="s">
        <v>1226</v>
      </c>
      <c r="B27" s="289" t="s">
        <v>1227</v>
      </c>
      <c r="C27" s="290"/>
      <c r="D27" s="290"/>
      <c r="E27" s="290"/>
      <c r="F27" s="290"/>
      <c r="G27" s="290"/>
      <c r="H27" s="290"/>
      <c r="I27" s="290"/>
      <c r="J27" s="291">
        <f t="shared" si="0"/>
        <v>0</v>
      </c>
      <c r="K27" s="290"/>
      <c r="L27" s="291">
        <f t="shared" si="1"/>
        <v>0</v>
      </c>
    </row>
    <row r="28" spans="1:12" ht="38.25" customHeight="1" x14ac:dyDescent="0.25">
      <c r="A28" s="292" t="s">
        <v>1228</v>
      </c>
      <c r="B28" s="289" t="s">
        <v>1229</v>
      </c>
      <c r="C28" s="290"/>
      <c r="D28" s="290"/>
      <c r="E28" s="290"/>
      <c r="F28" s="290"/>
      <c r="G28" s="290"/>
      <c r="H28" s="290"/>
      <c r="I28" s="290"/>
      <c r="J28" s="291">
        <f t="shared" si="0"/>
        <v>0</v>
      </c>
      <c r="K28" s="290"/>
      <c r="L28" s="291">
        <f t="shared" si="1"/>
        <v>0</v>
      </c>
    </row>
    <row r="29" spans="1:12" ht="19.5" customHeight="1" x14ac:dyDescent="0.25">
      <c r="A29" s="292" t="s">
        <v>1230</v>
      </c>
      <c r="B29" s="289" t="s">
        <v>1231</v>
      </c>
      <c r="C29" s="290"/>
      <c r="D29" s="290"/>
      <c r="E29" s="290"/>
      <c r="F29" s="290"/>
      <c r="G29" s="290"/>
      <c r="H29" s="290"/>
      <c r="I29" s="290"/>
      <c r="J29" s="291">
        <f t="shared" si="0"/>
        <v>0</v>
      </c>
      <c r="K29" s="290"/>
      <c r="L29" s="291">
        <f t="shared" si="1"/>
        <v>0</v>
      </c>
    </row>
    <row r="30" spans="1:12" ht="63" x14ac:dyDescent="0.25">
      <c r="A30" s="288" t="str">
        <f>IF(C4="","13. стање на дан 31.12.20__ . год./01.01.20__ . године (904±907±908-909-910±911±912)","13. стање на дан 31.12."&amp;(YEAR(C4)-1)&amp;"/01.01."&amp; (YEAR(C4)-0) &amp;". године (904±907±908-909-910±911±912)")</f>
        <v>13. стање на дан 31.12.20__ . год./01.01.20__ . године (904±907±908-909-910±911±912)</v>
      </c>
      <c r="B30" s="547" t="s">
        <v>1232</v>
      </c>
      <c r="C30" s="291">
        <f t="shared" ref="C30:I30" si="4">C21+C24+C25-C26-C27+C28+C29</f>
        <v>0</v>
      </c>
      <c r="D30" s="291">
        <f t="shared" si="4"/>
        <v>0</v>
      </c>
      <c r="E30" s="291">
        <f t="shared" si="4"/>
        <v>0</v>
      </c>
      <c r="F30" s="291">
        <f t="shared" si="4"/>
        <v>0</v>
      </c>
      <c r="G30" s="291">
        <f t="shared" si="4"/>
        <v>0</v>
      </c>
      <c r="H30" s="291">
        <f t="shared" si="4"/>
        <v>0</v>
      </c>
      <c r="I30" s="291">
        <f t="shared" si="4"/>
        <v>0</v>
      </c>
      <c r="J30" s="291">
        <f t="shared" si="0"/>
        <v>0</v>
      </c>
      <c r="K30" s="291">
        <f>K21+K24+K25-K26-K27+K28+K29</f>
        <v>0</v>
      </c>
      <c r="L30" s="291">
        <f t="shared" si="1"/>
        <v>0</v>
      </c>
    </row>
    <row r="31" spans="1:12" ht="33.75" x14ac:dyDescent="0.25">
      <c r="A31" s="292" t="s">
        <v>1233</v>
      </c>
      <c r="B31" s="289" t="s">
        <v>1234</v>
      </c>
      <c r="C31" s="290"/>
      <c r="D31" s="290"/>
      <c r="E31" s="290"/>
      <c r="F31" s="290"/>
      <c r="G31" s="290"/>
      <c r="H31" s="290"/>
      <c r="I31" s="290"/>
      <c r="J31" s="291">
        <f t="shared" si="0"/>
        <v>0</v>
      </c>
      <c r="K31" s="290"/>
      <c r="L31" s="291">
        <f t="shared" si="1"/>
        <v>0</v>
      </c>
    </row>
    <row r="32" spans="1:12" ht="22.5" x14ac:dyDescent="0.25">
      <c r="A32" s="292" t="s">
        <v>1235</v>
      </c>
      <c r="B32" s="289" t="s">
        <v>1236</v>
      </c>
      <c r="C32" s="290"/>
      <c r="D32" s="290"/>
      <c r="E32" s="290"/>
      <c r="F32" s="290"/>
      <c r="G32" s="290"/>
      <c r="H32" s="290"/>
      <c r="I32" s="290"/>
      <c r="J32" s="291">
        <f t="shared" si="0"/>
        <v>0</v>
      </c>
      <c r="K32" s="290"/>
      <c r="L32" s="291">
        <f t="shared" si="1"/>
        <v>0</v>
      </c>
    </row>
    <row r="33" spans="1:12" ht="42" x14ac:dyDescent="0.25">
      <c r="A33" s="288" t="str">
        <f>IF(C4="","16. поново исказано стање на дан 1.1.20___. године (913 ± 914 ± 915)","16. поново исказано стање на дан 01.01."&amp;(YEAR(C4)-0) &amp; ". године (913±914±915)")</f>
        <v>16. поново исказано стање на дан 1.1.20___. године (913 ± 914 ± 915)</v>
      </c>
      <c r="B33" s="547" t="s">
        <v>1237</v>
      </c>
      <c r="C33" s="291">
        <f t="shared" ref="C33:I33" si="5">C30+C31+C32</f>
        <v>0</v>
      </c>
      <c r="D33" s="291">
        <f t="shared" si="5"/>
        <v>0</v>
      </c>
      <c r="E33" s="291">
        <f t="shared" si="5"/>
        <v>0</v>
      </c>
      <c r="F33" s="291">
        <f t="shared" si="5"/>
        <v>0</v>
      </c>
      <c r="G33" s="291">
        <f t="shared" si="5"/>
        <v>0</v>
      </c>
      <c r="H33" s="291">
        <f t="shared" si="5"/>
        <v>0</v>
      </c>
      <c r="I33" s="291">
        <f t="shared" si="5"/>
        <v>0</v>
      </c>
      <c r="J33" s="291">
        <f t="shared" si="0"/>
        <v>0</v>
      </c>
      <c r="K33" s="291">
        <f>K30+K31+K32</f>
        <v>0</v>
      </c>
      <c r="L33" s="291">
        <f t="shared" si="1"/>
        <v>0</v>
      </c>
    </row>
    <row r="34" spans="1:12" ht="22.5" x14ac:dyDescent="0.25">
      <c r="A34" s="292" t="s">
        <v>1238</v>
      </c>
      <c r="B34" s="289" t="s">
        <v>1239</v>
      </c>
      <c r="C34" s="290"/>
      <c r="D34" s="290"/>
      <c r="E34" s="290"/>
      <c r="F34" s="290"/>
      <c r="G34" s="290"/>
      <c r="H34" s="290"/>
      <c r="I34" s="290"/>
      <c r="J34" s="291">
        <f t="shared" si="0"/>
        <v>0</v>
      </c>
      <c r="K34" s="290"/>
      <c r="L34" s="291">
        <f t="shared" si="1"/>
        <v>0</v>
      </c>
    </row>
    <row r="35" spans="1:12" ht="22.5" x14ac:dyDescent="0.25">
      <c r="A35" s="292" t="s">
        <v>1240</v>
      </c>
      <c r="B35" s="289" t="s">
        <v>1241</v>
      </c>
      <c r="C35" s="290"/>
      <c r="D35" s="290"/>
      <c r="E35" s="290"/>
      <c r="F35" s="290"/>
      <c r="G35" s="290"/>
      <c r="H35" s="290"/>
      <c r="I35" s="290"/>
      <c r="J35" s="291">
        <f t="shared" si="0"/>
        <v>0</v>
      </c>
      <c r="K35" s="290"/>
      <c r="L35" s="291">
        <f t="shared" si="1"/>
        <v>0</v>
      </c>
    </row>
    <row r="36" spans="1:12" ht="31.5" x14ac:dyDescent="0.25">
      <c r="A36" s="288" t="s">
        <v>1242</v>
      </c>
      <c r="B36" s="547" t="s">
        <v>1243</v>
      </c>
      <c r="C36" s="291">
        <f t="shared" ref="C36:I36" si="6">C34+C35</f>
        <v>0</v>
      </c>
      <c r="D36" s="291">
        <f t="shared" si="6"/>
        <v>0</v>
      </c>
      <c r="E36" s="291">
        <f t="shared" si="6"/>
        <v>0</v>
      </c>
      <c r="F36" s="291">
        <f t="shared" si="6"/>
        <v>0</v>
      </c>
      <c r="G36" s="291">
        <f t="shared" si="6"/>
        <v>0</v>
      </c>
      <c r="H36" s="291">
        <f t="shared" si="6"/>
        <v>0</v>
      </c>
      <c r="I36" s="291">
        <f t="shared" si="6"/>
        <v>0</v>
      </c>
      <c r="J36" s="291">
        <f t="shared" si="0"/>
        <v>0</v>
      </c>
      <c r="K36" s="291">
        <f>K34+K35</f>
        <v>0</v>
      </c>
      <c r="L36" s="291">
        <f t="shared" si="1"/>
        <v>0</v>
      </c>
    </row>
    <row r="37" spans="1:12" ht="45" x14ac:dyDescent="0.25">
      <c r="A37" s="292" t="s">
        <v>1244</v>
      </c>
      <c r="B37" s="289" t="s">
        <v>1245</v>
      </c>
      <c r="C37" s="290"/>
      <c r="D37" s="290"/>
      <c r="E37" s="290"/>
      <c r="F37" s="290"/>
      <c r="G37" s="290"/>
      <c r="H37" s="290"/>
      <c r="I37" s="290"/>
      <c r="J37" s="291">
        <f t="shared" si="0"/>
        <v>0</v>
      </c>
      <c r="K37" s="290"/>
      <c r="L37" s="291">
        <f t="shared" si="1"/>
        <v>0</v>
      </c>
    </row>
    <row r="38" spans="1:12" ht="45" x14ac:dyDescent="0.25">
      <c r="A38" s="292" t="s">
        <v>1246</v>
      </c>
      <c r="B38" s="289" t="s">
        <v>1247</v>
      </c>
      <c r="C38" s="290"/>
      <c r="D38" s="290"/>
      <c r="E38" s="290"/>
      <c r="F38" s="290"/>
      <c r="G38" s="290"/>
      <c r="H38" s="290"/>
      <c r="I38" s="290"/>
      <c r="J38" s="291">
        <f t="shared" si="0"/>
        <v>0</v>
      </c>
      <c r="K38" s="290"/>
      <c r="L38" s="291">
        <f t="shared" si="1"/>
        <v>0</v>
      </c>
    </row>
    <row r="39" spans="1:12" ht="22.5" x14ac:dyDescent="0.25">
      <c r="A39" s="292" t="s">
        <v>1248</v>
      </c>
      <c r="B39" s="289" t="s">
        <v>1249</v>
      </c>
      <c r="C39" s="290"/>
      <c r="D39" s="290"/>
      <c r="E39" s="290"/>
      <c r="F39" s="290"/>
      <c r="G39" s="290"/>
      <c r="H39" s="290"/>
      <c r="I39" s="290"/>
      <c r="J39" s="291">
        <f t="shared" si="0"/>
        <v>0</v>
      </c>
      <c r="K39" s="290"/>
      <c r="L39" s="291">
        <f t="shared" si="1"/>
        <v>0</v>
      </c>
    </row>
    <row r="40" spans="1:12" ht="33.75" x14ac:dyDescent="0.25">
      <c r="A40" s="292" t="s">
        <v>1250</v>
      </c>
      <c r="B40" s="289" t="s">
        <v>1251</v>
      </c>
      <c r="C40" s="290"/>
      <c r="D40" s="290"/>
      <c r="E40" s="290"/>
      <c r="F40" s="290"/>
      <c r="G40" s="290"/>
      <c r="H40" s="290"/>
      <c r="I40" s="290"/>
      <c r="J40" s="291">
        <f t="shared" si="0"/>
        <v>0</v>
      </c>
      <c r="K40" s="290"/>
      <c r="L40" s="291">
        <f t="shared" si="1"/>
        <v>0</v>
      </c>
    </row>
    <row r="41" spans="1:12" x14ac:dyDescent="0.25">
      <c r="A41" s="292" t="s">
        <v>1252</v>
      </c>
      <c r="B41" s="289" t="s">
        <v>1253</v>
      </c>
      <c r="C41" s="290"/>
      <c r="D41" s="290"/>
      <c r="E41" s="290"/>
      <c r="F41" s="290"/>
      <c r="G41" s="290"/>
      <c r="H41" s="290"/>
      <c r="I41" s="290"/>
      <c r="J41" s="291">
        <f t="shared" si="0"/>
        <v>0</v>
      </c>
      <c r="K41" s="290"/>
      <c r="L41" s="291">
        <f t="shared" si="1"/>
        <v>0</v>
      </c>
    </row>
    <row r="42" spans="1:12" ht="42" x14ac:dyDescent="0.25">
      <c r="A42" s="288" t="str">
        <f>IF(C4="","25. стање на дан 31.12.20___. године (916±919±920–921–922±923±924)","25. стање на дан "&amp; (DAY(C4)) &amp; "."&amp; (MONTH(C4)) &amp; "."&amp; (YEAR(C4)) &amp; ". године (916±919±920–921–922±923±924)")</f>
        <v>25. стање на дан 31.12.20___. године (916±919±920–921–922±923±924)</v>
      </c>
      <c r="B42" s="547" t="s">
        <v>1254</v>
      </c>
      <c r="C42" s="291">
        <f t="shared" ref="C42:I42" si="7">C33+C36+C37-C38-C39+C40+C41</f>
        <v>0</v>
      </c>
      <c r="D42" s="291">
        <f t="shared" si="7"/>
        <v>0</v>
      </c>
      <c r="E42" s="291">
        <f t="shared" si="7"/>
        <v>0</v>
      </c>
      <c r="F42" s="291">
        <f t="shared" si="7"/>
        <v>0</v>
      </c>
      <c r="G42" s="291">
        <f t="shared" si="7"/>
        <v>0</v>
      </c>
      <c r="H42" s="291">
        <f t="shared" si="7"/>
        <v>0</v>
      </c>
      <c r="I42" s="291">
        <f t="shared" si="7"/>
        <v>0</v>
      </c>
      <c r="J42" s="291">
        <f t="shared" si="0"/>
        <v>0</v>
      </c>
      <c r="K42" s="291">
        <f>K33+K36+K37-K38-K39+K40+K41</f>
        <v>0</v>
      </c>
      <c r="L42" s="291">
        <f t="shared" si="1"/>
        <v>0</v>
      </c>
    </row>
  </sheetData>
  <mergeCells count="27">
    <mergeCell ref="A2:B2"/>
    <mergeCell ref="C2:L2"/>
    <mergeCell ref="A3:B3"/>
    <mergeCell ref="C3:L3"/>
    <mergeCell ref="A4:B4"/>
    <mergeCell ref="C4:L4"/>
    <mergeCell ref="A5:B5"/>
    <mergeCell ref="C5:L5"/>
    <mergeCell ref="A6:B6"/>
    <mergeCell ref="C6:L6"/>
    <mergeCell ref="A7:B7"/>
    <mergeCell ref="C7:L7"/>
    <mergeCell ref="A15:A16"/>
    <mergeCell ref="B15:J15"/>
    <mergeCell ref="K15:K16"/>
    <mergeCell ref="L15:L16"/>
    <mergeCell ref="A8:B8"/>
    <mergeCell ref="C8:L8"/>
    <mergeCell ref="A9:B9"/>
    <mergeCell ref="C9:L9"/>
    <mergeCell ref="A10:B10"/>
    <mergeCell ref="C10:L10"/>
    <mergeCell ref="A11:B11"/>
    <mergeCell ref="C11:L11"/>
    <mergeCell ref="A12:L12"/>
    <mergeCell ref="A13:L13"/>
    <mergeCell ref="A14:L14"/>
  </mergeCells>
  <dataValidations count="13">
    <dataValidation type="date" operator="greaterThan" allowBlank="1" showErrorMessage="1" sqref="C4:L4" xr:uid="{6AFD9DF1-76A5-4B7C-94EF-C416C21DD587}">
      <formula1>DATE(2000, 1, 1)</formula1>
      <formula2>DATE(2000, 1, 1)</formula2>
    </dataValidation>
    <dataValidation type="whole" operator="greaterThanOrEqual" allowBlank="1" showErrorMessage="1" sqref="C5:L5" xr:uid="{76CD5F2E-EC37-4536-BF51-AD2AB09C8294}">
      <formula1>1</formula1>
      <formula2>1000</formula2>
    </dataValidation>
    <dataValidation type="date" operator="greaterThanOrEqual" allowBlank="1" showErrorMessage="1" errorTitle="Грешка" error="Датум попуњавања не може бити мањи од вриједности Стање на дан" sqref="C9" xr:uid="{98F075B1-6828-42BB-BD9B-79FB06808414}">
      <formula1>C4</formula1>
      <formula2>C4</formula2>
    </dataValidation>
    <dataValidation type="date" operator="greaterThanOrEqual" allowBlank="1" showErrorMessage="1" errorTitle="Грешка" error="Датум попуњавања не може бити мањи од вриједности Стање на дан" sqref="D9" xr:uid="{DC62EA78-BBBB-4147-A9C4-1639E6FAA043}">
      <formula1>C4</formula1>
      <formula2>C4</formula2>
    </dataValidation>
    <dataValidation type="date" operator="greaterThanOrEqual" allowBlank="1" showErrorMessage="1" errorTitle="Грешка" error="Датум попуњавања не може бити мањи од вриједности Стање на дан" sqref="E9" xr:uid="{90B39A85-698F-47B5-A2F3-04FB3820A00E}">
      <formula1>C4</formula1>
      <formula2>C4</formula2>
    </dataValidation>
    <dataValidation type="date" operator="greaterThanOrEqual" allowBlank="1" showErrorMessage="1" errorTitle="Грешка" error="Датум попуњавања не може бити мањи од вриједности Стање на дан" sqref="F9" xr:uid="{A4B8A714-62E7-4449-942B-668FD39400B2}">
      <formula1>C4</formula1>
      <formula2>C4</formula2>
    </dataValidation>
    <dataValidation type="date" operator="greaterThanOrEqual" allowBlank="1" showErrorMessage="1" errorTitle="Грешка" error="Датум попуњавања не може бити мањи од вриједности Стање на дан" sqref="G9" xr:uid="{5E04C95E-710E-4540-A37C-C70D99497599}">
      <formula1>C4</formula1>
      <formula2>C4</formula2>
    </dataValidation>
    <dataValidation type="date" operator="greaterThanOrEqual" allowBlank="1" showErrorMessage="1" errorTitle="Грешка" error="Датум попуњавања не може бити мањи од вриједности Стање на дан" sqref="H9" xr:uid="{A77F6BC7-1E69-4505-8957-B52ADE65F1F7}">
      <formula1>C4</formula1>
      <formula2>C4</formula2>
    </dataValidation>
    <dataValidation type="date" operator="greaterThanOrEqual" allowBlank="1" showErrorMessage="1" errorTitle="Грешка" error="Датум попуњавања не може бити мањи од вриједности Стање на дан" sqref="I9" xr:uid="{E700C384-A6B7-4450-9C5B-5355650B2092}">
      <formula1>C4</formula1>
      <formula2>C4</formula2>
    </dataValidation>
    <dataValidation type="date" operator="greaterThanOrEqual" allowBlank="1" showErrorMessage="1" errorTitle="Грешка" error="Датум попуњавања не може бити мањи од вриједности Стање на дан" sqref="J9" xr:uid="{5FB39652-EF72-4B2D-BA14-B1A4AEA41AD0}">
      <formula1>C4</formula1>
      <formula2>C4</formula2>
    </dataValidation>
    <dataValidation type="date" operator="greaterThanOrEqual" allowBlank="1" showErrorMessage="1" errorTitle="Грешка" error="Датум попуњавања не може бити мањи од вриједности Стање на дан" sqref="K9" xr:uid="{B78AFBBB-3A0E-4FF9-ACFB-1CBA18A32CBA}">
      <formula1>C4</formula1>
      <formula2>C4</formula2>
    </dataValidation>
    <dataValidation type="date" operator="greaterThanOrEqual" allowBlank="1" showErrorMessage="1" errorTitle="Грешка" error="Датум попуњавања не може бити мањи од вриједности Стање на дан" sqref="L9" xr:uid="{C8686AAA-B5DC-415D-80B3-4295E179D61A}">
      <formula1>C4</formula1>
      <formula2>C4</formula2>
    </dataValidation>
    <dataValidation type="custom" allowBlank="1" showErrorMessage="1" sqref="C18:L42" xr:uid="{67D87C5E-4406-490E-81C9-B635A63B6A46}">
      <formula1>ISNUMBER(C18)</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00"/>
    <pageSetUpPr fitToPage="1"/>
  </sheetPr>
  <dimension ref="A1:E37"/>
  <sheetViews>
    <sheetView showGridLines="0" showZeros="0" zoomScaleNormal="100" workbookViewId="0">
      <selection activeCell="I15" sqref="I15"/>
    </sheetView>
  </sheetViews>
  <sheetFormatPr defaultRowHeight="15" x14ac:dyDescent="0.25"/>
  <cols>
    <col min="1" max="1" width="9.7109375" style="171" customWidth="1"/>
    <col min="2" max="2" width="30.7109375" style="171" customWidth="1"/>
    <col min="3" max="3" width="15.7109375" style="171" customWidth="1"/>
    <col min="4" max="4" width="17.5703125" style="171" customWidth="1"/>
    <col min="5" max="5" width="19.5703125" style="171" customWidth="1"/>
    <col min="6" max="16384" width="9.140625" style="171"/>
  </cols>
  <sheetData>
    <row r="1" spans="1:5" x14ac:dyDescent="0.25">
      <c r="A1" s="144"/>
      <c r="B1" s="203"/>
      <c r="C1" s="8"/>
      <c r="D1" s="204"/>
      <c r="E1" s="204" t="s">
        <v>1298</v>
      </c>
    </row>
    <row r="2" spans="1:5" x14ac:dyDescent="0.2">
      <c r="A2" s="548" t="s">
        <v>1</v>
      </c>
      <c r="B2" s="175"/>
      <c r="C2" s="749" t="s">
        <v>2</v>
      </c>
      <c r="D2" s="749"/>
      <c r="E2" s="749"/>
    </row>
    <row r="3" spans="1:5" x14ac:dyDescent="0.2">
      <c r="A3" s="548" t="s">
        <v>3</v>
      </c>
      <c r="B3" s="175"/>
      <c r="C3" s="796" t="s">
        <v>2</v>
      </c>
      <c r="D3" s="796"/>
      <c r="E3" s="796"/>
    </row>
    <row r="4" spans="1:5" x14ac:dyDescent="0.2">
      <c r="A4" s="191" t="s">
        <v>4</v>
      </c>
      <c r="B4" s="197"/>
      <c r="C4" s="807"/>
      <c r="D4" s="807"/>
      <c r="E4" s="807"/>
    </row>
    <row r="5" spans="1:5" x14ac:dyDescent="0.2">
      <c r="A5" s="191" t="s">
        <v>5</v>
      </c>
      <c r="B5" s="197"/>
      <c r="C5" s="807"/>
      <c r="D5" s="807"/>
      <c r="E5" s="807"/>
    </row>
    <row r="6" spans="1:5" x14ac:dyDescent="0.2">
      <c r="A6" s="548" t="s">
        <v>6</v>
      </c>
      <c r="B6" s="175"/>
      <c r="C6" s="795"/>
      <c r="D6" s="795"/>
      <c r="E6" s="795"/>
    </row>
    <row r="7" spans="1:5" x14ac:dyDescent="0.2">
      <c r="A7" s="548" t="s">
        <v>7</v>
      </c>
      <c r="B7" s="175"/>
      <c r="C7" s="796" t="s">
        <v>2</v>
      </c>
      <c r="D7" s="796"/>
      <c r="E7" s="796"/>
    </row>
    <row r="8" spans="1:5" x14ac:dyDescent="0.2">
      <c r="A8" s="548" t="s">
        <v>8</v>
      </c>
      <c r="B8" s="175"/>
      <c r="C8" s="796" t="s">
        <v>2</v>
      </c>
      <c r="D8" s="796"/>
      <c r="E8" s="796"/>
    </row>
    <row r="9" spans="1:5" x14ac:dyDescent="0.2">
      <c r="A9" s="548" t="s">
        <v>239</v>
      </c>
      <c r="B9" s="175"/>
      <c r="C9" s="796" t="s">
        <v>2</v>
      </c>
      <c r="D9" s="796"/>
      <c r="E9" s="796"/>
    </row>
    <row r="10" spans="1:5" x14ac:dyDescent="0.2">
      <c r="A10" s="548" t="s">
        <v>9</v>
      </c>
      <c r="B10" s="175"/>
      <c r="C10" s="807"/>
      <c r="D10" s="807"/>
      <c r="E10" s="807"/>
    </row>
    <row r="11" spans="1:5" x14ac:dyDescent="0.2">
      <c r="A11" s="548" t="s">
        <v>10</v>
      </c>
      <c r="B11" s="175"/>
      <c r="C11" s="796" t="s">
        <v>2</v>
      </c>
      <c r="D11" s="796"/>
      <c r="E11" s="796"/>
    </row>
    <row r="12" spans="1:5" x14ac:dyDescent="0.2">
      <c r="A12" s="548" t="s">
        <v>11</v>
      </c>
      <c r="B12" s="175"/>
      <c r="C12" s="796" t="s">
        <v>2</v>
      </c>
      <c r="D12" s="796"/>
      <c r="E12" s="796"/>
    </row>
    <row r="13" spans="1:5" x14ac:dyDescent="0.25">
      <c r="A13" s="175"/>
      <c r="B13" s="175"/>
      <c r="C13" s="200"/>
      <c r="D13" s="200"/>
      <c r="E13" s="200"/>
    </row>
    <row r="14" spans="1:5" ht="54" customHeight="1" x14ac:dyDescent="0.25">
      <c r="A14" s="756" t="s">
        <v>1259</v>
      </c>
      <c r="B14" s="809"/>
      <c r="C14" s="809"/>
      <c r="D14" s="809"/>
      <c r="E14" s="809"/>
    </row>
    <row r="15" spans="1:5" ht="19.5" customHeight="1" thickBot="1" x14ac:dyDescent="0.3">
      <c r="A15" s="31"/>
      <c r="B15" s="201"/>
      <c r="C15" s="201"/>
      <c r="D15" s="201"/>
      <c r="E15" s="206" t="s">
        <v>12</v>
      </c>
    </row>
    <row r="16" spans="1:5" ht="34.5" thickBot="1" x14ac:dyDescent="0.3">
      <c r="A16" s="32" t="s">
        <v>13</v>
      </c>
      <c r="B16" s="542" t="s">
        <v>14</v>
      </c>
      <c r="C16" s="542" t="s">
        <v>79</v>
      </c>
      <c r="D16" s="542" t="s">
        <v>80</v>
      </c>
      <c r="E16" s="33" t="s">
        <v>81</v>
      </c>
    </row>
    <row r="17" spans="1:5" ht="15.75" thickBot="1" x14ac:dyDescent="0.3">
      <c r="A17" s="17">
        <v>1</v>
      </c>
      <c r="B17" s="19">
        <v>2</v>
      </c>
      <c r="C17" s="19">
        <v>3</v>
      </c>
      <c r="D17" s="19">
        <v>4</v>
      </c>
      <c r="E17" s="20" t="s">
        <v>82</v>
      </c>
    </row>
    <row r="18" spans="1:5" x14ac:dyDescent="0.25">
      <c r="A18" s="34" t="s">
        <v>18</v>
      </c>
      <c r="B18" s="35" t="s">
        <v>19</v>
      </c>
      <c r="C18" s="36"/>
      <c r="D18" s="36"/>
      <c r="E18" s="354">
        <f>IF(D18=0,0,C18/D18)</f>
        <v>0</v>
      </c>
    </row>
    <row r="19" spans="1:5" x14ac:dyDescent="0.25">
      <c r="A19" s="37" t="s">
        <v>20</v>
      </c>
      <c r="B19" s="38" t="s">
        <v>21</v>
      </c>
      <c r="C19" s="39"/>
      <c r="D19" s="39"/>
      <c r="E19" s="355">
        <f t="shared" ref="E19:E35" si="0">IF(D19=0,0,C19/D19)</f>
        <v>0</v>
      </c>
    </row>
    <row r="20" spans="1:5" ht="25.5" customHeight="1" x14ac:dyDescent="0.25">
      <c r="A20" s="37" t="s">
        <v>22</v>
      </c>
      <c r="B20" s="329" t="s">
        <v>1171</v>
      </c>
      <c r="C20" s="39"/>
      <c r="D20" s="39"/>
      <c r="E20" s="355">
        <f t="shared" si="0"/>
        <v>0</v>
      </c>
    </row>
    <row r="21" spans="1:5" ht="17.25" customHeight="1" x14ac:dyDescent="0.25">
      <c r="A21" s="37" t="s">
        <v>23</v>
      </c>
      <c r="B21" s="38" t="s">
        <v>24</v>
      </c>
      <c r="C21" s="39"/>
      <c r="D21" s="39"/>
      <c r="E21" s="355">
        <f t="shared" si="0"/>
        <v>0</v>
      </c>
    </row>
    <row r="22" spans="1:5" x14ac:dyDescent="0.25">
      <c r="A22" s="37" t="s">
        <v>25</v>
      </c>
      <c r="B22" s="38" t="s">
        <v>26</v>
      </c>
      <c r="C22" s="39"/>
      <c r="D22" s="39"/>
      <c r="E22" s="355">
        <f t="shared" si="0"/>
        <v>0</v>
      </c>
    </row>
    <row r="23" spans="1:5" x14ac:dyDescent="0.25">
      <c r="A23" s="37" t="s">
        <v>27</v>
      </c>
      <c r="B23" s="38" t="s">
        <v>28</v>
      </c>
      <c r="C23" s="39"/>
      <c r="D23" s="39"/>
      <c r="E23" s="355">
        <f t="shared" si="0"/>
        <v>0</v>
      </c>
    </row>
    <row r="24" spans="1:5" x14ac:dyDescent="0.25">
      <c r="A24" s="37" t="s">
        <v>29</v>
      </c>
      <c r="B24" s="38" t="s">
        <v>30</v>
      </c>
      <c r="C24" s="39"/>
      <c r="D24" s="39"/>
      <c r="E24" s="355">
        <f t="shared" si="0"/>
        <v>0</v>
      </c>
    </row>
    <row r="25" spans="1:5" ht="22.5" x14ac:dyDescent="0.25">
      <c r="A25" s="37" t="s">
        <v>31</v>
      </c>
      <c r="B25" s="38" t="s">
        <v>32</v>
      </c>
      <c r="C25" s="39"/>
      <c r="D25" s="39"/>
      <c r="E25" s="355">
        <f t="shared" si="0"/>
        <v>0</v>
      </c>
    </row>
    <row r="26" spans="1:5" x14ac:dyDescent="0.25">
      <c r="A26" s="37" t="s">
        <v>33</v>
      </c>
      <c r="B26" s="38" t="s">
        <v>1173</v>
      </c>
      <c r="C26" s="39"/>
      <c r="D26" s="39"/>
      <c r="E26" s="355">
        <f t="shared" si="0"/>
        <v>0</v>
      </c>
    </row>
    <row r="27" spans="1:5" ht="27" customHeight="1" x14ac:dyDescent="0.25">
      <c r="A27" s="37" t="s">
        <v>34</v>
      </c>
      <c r="B27" s="333" t="s">
        <v>1161</v>
      </c>
      <c r="C27" s="39"/>
      <c r="D27" s="39"/>
      <c r="E27" s="355">
        <f t="shared" si="0"/>
        <v>0</v>
      </c>
    </row>
    <row r="28" spans="1:5" ht="22.5" x14ac:dyDescent="0.25">
      <c r="A28" s="37" t="s">
        <v>35</v>
      </c>
      <c r="B28" s="333" t="s">
        <v>1162</v>
      </c>
      <c r="C28" s="39"/>
      <c r="D28" s="39"/>
      <c r="E28" s="355">
        <f t="shared" si="0"/>
        <v>0</v>
      </c>
    </row>
    <row r="29" spans="1:5" ht="22.5" x14ac:dyDescent="0.25">
      <c r="A29" s="37" t="s">
        <v>36</v>
      </c>
      <c r="B29" s="333" t="s">
        <v>1168</v>
      </c>
      <c r="C29" s="39"/>
      <c r="D29" s="39"/>
      <c r="E29" s="355">
        <f t="shared" si="0"/>
        <v>0</v>
      </c>
    </row>
    <row r="30" spans="1:5" ht="22.5" x14ac:dyDescent="0.25">
      <c r="A30" s="37" t="s">
        <v>37</v>
      </c>
      <c r="B30" s="38" t="s">
        <v>38</v>
      </c>
      <c r="C30" s="39"/>
      <c r="D30" s="39"/>
      <c r="E30" s="355">
        <f t="shared" si="0"/>
        <v>0</v>
      </c>
    </row>
    <row r="31" spans="1:5" x14ac:dyDescent="0.25">
      <c r="A31" s="37" t="s">
        <v>39</v>
      </c>
      <c r="B31" s="38" t="s">
        <v>40</v>
      </c>
      <c r="C31" s="39"/>
      <c r="D31" s="39"/>
      <c r="E31" s="355">
        <f t="shared" si="0"/>
        <v>0</v>
      </c>
    </row>
    <row r="32" spans="1:5" x14ac:dyDescent="0.25">
      <c r="A32" s="37" t="s">
        <v>41</v>
      </c>
      <c r="B32" s="38" t="s">
        <v>42</v>
      </c>
      <c r="C32" s="39"/>
      <c r="D32" s="39"/>
      <c r="E32" s="355">
        <f t="shared" si="0"/>
        <v>0</v>
      </c>
    </row>
    <row r="33" spans="1:5" ht="22.5" x14ac:dyDescent="0.25">
      <c r="A33" s="37" t="s">
        <v>43</v>
      </c>
      <c r="B33" s="38" t="s">
        <v>44</v>
      </c>
      <c r="C33" s="39"/>
      <c r="D33" s="39"/>
      <c r="E33" s="355">
        <f t="shared" si="0"/>
        <v>0</v>
      </c>
    </row>
    <row r="34" spans="1:5" x14ac:dyDescent="0.25">
      <c r="A34" s="37" t="s">
        <v>45</v>
      </c>
      <c r="B34" s="38" t="s">
        <v>46</v>
      </c>
      <c r="C34" s="39"/>
      <c r="D34" s="39"/>
      <c r="E34" s="355">
        <f t="shared" si="0"/>
        <v>0</v>
      </c>
    </row>
    <row r="35" spans="1:5" x14ac:dyDescent="0.25">
      <c r="A35" s="37" t="s">
        <v>47</v>
      </c>
      <c r="B35" s="38" t="s">
        <v>48</v>
      </c>
      <c r="C35" s="39"/>
      <c r="D35" s="39"/>
      <c r="E35" s="355">
        <f t="shared" si="0"/>
        <v>0</v>
      </c>
    </row>
    <row r="36" spans="1:5" ht="15.75" thickBot="1" x14ac:dyDescent="0.3">
      <c r="A36" s="207"/>
      <c r="B36" s="208" t="s">
        <v>54</v>
      </c>
      <c r="C36" s="356">
        <f>SUM(C18:C35)</f>
        <v>0</v>
      </c>
      <c r="D36" s="356">
        <f>SUM(D18:D35)</f>
        <v>0</v>
      </c>
      <c r="E36" s="357">
        <f xml:space="preserve"> IF(D36=0,0,C36/D36)</f>
        <v>0</v>
      </c>
    </row>
    <row r="37" spans="1:5" x14ac:dyDescent="0.25">
      <c r="A37" s="209"/>
      <c r="B37" s="201"/>
      <c r="C37" s="201"/>
      <c r="D37" s="201"/>
      <c r="E37" s="201"/>
    </row>
  </sheetData>
  <mergeCells count="12">
    <mergeCell ref="A14:E14"/>
    <mergeCell ref="C2:E2"/>
    <mergeCell ref="C3:E3"/>
    <mergeCell ref="C4:E4"/>
    <mergeCell ref="C5:E5"/>
    <mergeCell ref="C6:E6"/>
    <mergeCell ref="C7:E7"/>
    <mergeCell ref="C8:E8"/>
    <mergeCell ref="C9:E9"/>
    <mergeCell ref="C10:E10"/>
    <mergeCell ref="C11:E11"/>
    <mergeCell ref="C12:E12"/>
  </mergeCells>
  <pageMargins left="0.70866141732283472" right="0.70866141732283472" top="0.74803149606299213" bottom="0.74803149606299213" header="0.31496062992125984" footer="0.31496062992125984"/>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pageSetUpPr fitToPage="1"/>
  </sheetPr>
  <dimension ref="A1:I32"/>
  <sheetViews>
    <sheetView showGridLines="0" showZeros="0" topLeftCell="A28" workbookViewId="0">
      <selection activeCell="M21" sqref="M21"/>
    </sheetView>
  </sheetViews>
  <sheetFormatPr defaultRowHeight="15" x14ac:dyDescent="0.25"/>
  <cols>
    <col min="1" max="1" width="6.28515625" style="5" customWidth="1"/>
    <col min="2" max="2" width="23.28515625" style="5" customWidth="1"/>
    <col min="3" max="3" width="13.5703125" style="5" customWidth="1"/>
    <col min="4" max="4" width="12.28515625" style="5" customWidth="1"/>
    <col min="5" max="5" width="14.28515625" style="5" customWidth="1"/>
    <col min="6" max="6" width="14.42578125" style="5" customWidth="1"/>
    <col min="7" max="7" width="11.7109375" style="5" customWidth="1"/>
    <col min="8" max="8" width="12.5703125" style="5" customWidth="1"/>
    <col min="9" max="9" width="13.5703125" style="5" customWidth="1"/>
    <col min="10" max="16384" width="9.140625" style="5"/>
  </cols>
  <sheetData>
    <row r="1" spans="1:9" x14ac:dyDescent="0.25">
      <c r="A1" s="6"/>
      <c r="B1" s="7"/>
      <c r="C1" s="8"/>
      <c r="D1" s="8"/>
      <c r="E1" s="1"/>
      <c r="F1" s="1"/>
      <c r="G1" s="1"/>
      <c r="H1" s="1" t="s">
        <v>0</v>
      </c>
      <c r="I1" s="2" t="s">
        <v>716</v>
      </c>
    </row>
    <row r="2" spans="1:9" x14ac:dyDescent="0.25">
      <c r="A2" s="3" t="s">
        <v>1</v>
      </c>
      <c r="B2" s="3"/>
      <c r="C2" s="847" t="s">
        <v>2</v>
      </c>
      <c r="D2" s="847"/>
      <c r="E2" s="847"/>
      <c r="F2" s="847"/>
      <c r="G2" s="847"/>
      <c r="H2" s="46"/>
      <c r="I2" s="46"/>
    </row>
    <row r="3" spans="1:9" x14ac:dyDescent="0.25">
      <c r="A3" s="3" t="s">
        <v>3</v>
      </c>
      <c r="B3" s="3"/>
      <c r="C3" s="847" t="s">
        <v>2</v>
      </c>
      <c r="D3" s="847"/>
      <c r="E3" s="847"/>
      <c r="F3" s="847"/>
      <c r="G3" s="847"/>
      <c r="H3" s="46"/>
      <c r="I3" s="46"/>
    </row>
    <row r="4" spans="1:9" x14ac:dyDescent="0.25">
      <c r="A4" s="11" t="s">
        <v>4</v>
      </c>
      <c r="B4" s="11"/>
      <c r="C4" s="847" t="s">
        <v>2</v>
      </c>
      <c r="D4" s="847"/>
      <c r="E4" s="847"/>
      <c r="F4" s="847"/>
      <c r="G4" s="847"/>
      <c r="H4" s="46"/>
      <c r="I4" s="46"/>
    </row>
    <row r="5" spans="1:9" x14ac:dyDescent="0.25">
      <c r="A5" s="11" t="s">
        <v>5</v>
      </c>
      <c r="B5" s="11"/>
      <c r="C5" s="847" t="s">
        <v>2</v>
      </c>
      <c r="D5" s="847"/>
      <c r="E5" s="847"/>
      <c r="F5" s="847"/>
      <c r="G5" s="847"/>
      <c r="H5" s="46"/>
      <c r="I5" s="46"/>
    </row>
    <row r="6" spans="1:9" x14ac:dyDescent="0.25">
      <c r="A6" s="3" t="s">
        <v>6</v>
      </c>
      <c r="B6" s="3"/>
      <c r="C6" s="847" t="s">
        <v>2</v>
      </c>
      <c r="D6" s="847"/>
      <c r="E6" s="847"/>
      <c r="F6" s="847"/>
      <c r="G6" s="847"/>
      <c r="H6" s="46"/>
      <c r="I6" s="46"/>
    </row>
    <row r="7" spans="1:9" x14ac:dyDescent="0.25">
      <c r="A7" s="3" t="s">
        <v>7</v>
      </c>
      <c r="B7" s="3"/>
      <c r="C7" s="847" t="s">
        <v>2</v>
      </c>
      <c r="D7" s="847"/>
      <c r="E7" s="847"/>
      <c r="F7" s="847"/>
      <c r="G7" s="847"/>
      <c r="H7" s="46"/>
      <c r="I7" s="46"/>
    </row>
    <row r="8" spans="1:9" x14ac:dyDescent="0.25">
      <c r="A8" s="3" t="s">
        <v>8</v>
      </c>
      <c r="B8" s="3"/>
      <c r="C8" s="847" t="s">
        <v>2</v>
      </c>
      <c r="D8" s="847"/>
      <c r="E8" s="847"/>
      <c r="F8" s="847"/>
      <c r="G8" s="847"/>
      <c r="H8" s="46"/>
      <c r="I8" s="46"/>
    </row>
    <row r="9" spans="1:9" x14ac:dyDescent="0.25">
      <c r="A9" s="3" t="s">
        <v>239</v>
      </c>
      <c r="B9" s="3"/>
      <c r="C9" s="847" t="s">
        <v>2</v>
      </c>
      <c r="D9" s="847"/>
      <c r="E9" s="847"/>
      <c r="F9" s="847"/>
      <c r="G9" s="847"/>
      <c r="H9" s="46"/>
      <c r="I9" s="46"/>
    </row>
    <row r="10" spans="1:9" x14ac:dyDescent="0.25">
      <c r="A10" s="3" t="s">
        <v>9</v>
      </c>
      <c r="B10" s="3"/>
      <c r="C10" s="847" t="s">
        <v>2</v>
      </c>
      <c r="D10" s="847"/>
      <c r="E10" s="847"/>
      <c r="F10" s="847"/>
      <c r="G10" s="847"/>
      <c r="H10" s="46"/>
      <c r="I10" s="46"/>
    </row>
    <row r="11" spans="1:9" x14ac:dyDescent="0.25">
      <c r="A11" s="3" t="s">
        <v>10</v>
      </c>
      <c r="B11" s="3"/>
      <c r="C11" s="847" t="s">
        <v>2</v>
      </c>
      <c r="D11" s="847"/>
      <c r="E11" s="847"/>
      <c r="F11" s="847"/>
      <c r="G11" s="847"/>
      <c r="H11" s="46"/>
      <c r="I11" s="46"/>
    </row>
    <row r="12" spans="1:9" x14ac:dyDescent="0.25">
      <c r="A12" s="3" t="s">
        <v>11</v>
      </c>
      <c r="B12" s="3"/>
      <c r="C12" s="847" t="s">
        <v>2</v>
      </c>
      <c r="D12" s="847"/>
      <c r="E12" s="847"/>
      <c r="F12" s="847"/>
      <c r="G12" s="847"/>
      <c r="H12" s="46"/>
      <c r="I12" s="46"/>
    </row>
    <row r="13" spans="1:9" x14ac:dyDescent="0.25">
      <c r="A13" s="3"/>
      <c r="B13" s="3"/>
      <c r="C13" s="4"/>
      <c r="D13" s="4"/>
      <c r="E13" s="4"/>
      <c r="F13" s="4"/>
      <c r="G13" s="4"/>
      <c r="H13" s="4"/>
      <c r="I13" s="4"/>
    </row>
    <row r="14" spans="1:9" ht="36" customHeight="1" x14ac:dyDescent="0.25">
      <c r="A14" s="809" t="s">
        <v>736</v>
      </c>
      <c r="B14" s="809"/>
      <c r="C14" s="809"/>
      <c r="D14" s="809"/>
      <c r="E14" s="809"/>
      <c r="F14" s="809"/>
      <c r="G14" s="809"/>
      <c r="H14" s="809"/>
      <c r="I14" s="809"/>
    </row>
    <row r="15" spans="1:9" ht="15.75" thickBot="1" x14ac:dyDescent="0.3">
      <c r="A15" s="31"/>
      <c r="B15" s="9"/>
      <c r="C15" s="9"/>
      <c r="D15" s="9"/>
      <c r="E15" s="9"/>
      <c r="F15" s="9"/>
      <c r="G15" s="9"/>
      <c r="H15" s="9"/>
      <c r="I15" s="30" t="s">
        <v>12</v>
      </c>
    </row>
    <row r="16" spans="1:9" ht="30.75" customHeight="1" x14ac:dyDescent="0.25">
      <c r="A16" s="842" t="s">
        <v>1175</v>
      </c>
      <c r="B16" s="739" t="s">
        <v>83</v>
      </c>
      <c r="C16" s="739" t="s">
        <v>143</v>
      </c>
      <c r="D16" s="739" t="s">
        <v>144</v>
      </c>
      <c r="E16" s="845"/>
      <c r="F16" s="845"/>
      <c r="G16" s="845"/>
      <c r="H16" s="739" t="s">
        <v>145</v>
      </c>
      <c r="I16" s="846"/>
    </row>
    <row r="17" spans="1:9" x14ac:dyDescent="0.25">
      <c r="A17" s="843"/>
      <c r="B17" s="844"/>
      <c r="C17" s="844"/>
      <c r="D17" s="41" t="s">
        <v>146</v>
      </c>
      <c r="E17" s="41" t="s">
        <v>147</v>
      </c>
      <c r="F17" s="41" t="s">
        <v>148</v>
      </c>
      <c r="G17" s="41" t="s">
        <v>149</v>
      </c>
      <c r="H17" s="41" t="s">
        <v>150</v>
      </c>
      <c r="I17" s="40" t="s">
        <v>157</v>
      </c>
    </row>
    <row r="18" spans="1:9" ht="15.75" thickBot="1" x14ac:dyDescent="0.3">
      <c r="A18" s="42" t="s">
        <v>151</v>
      </c>
      <c r="B18" s="43" t="s">
        <v>152</v>
      </c>
      <c r="C18" s="44">
        <v>3</v>
      </c>
      <c r="D18" s="44">
        <v>4</v>
      </c>
      <c r="E18" s="43" t="s">
        <v>153</v>
      </c>
      <c r="F18" s="43" t="s">
        <v>154</v>
      </c>
      <c r="G18" s="43" t="s">
        <v>155</v>
      </c>
      <c r="H18" s="43" t="s">
        <v>156</v>
      </c>
      <c r="I18" s="45">
        <v>9</v>
      </c>
    </row>
    <row r="19" spans="1:9" x14ac:dyDescent="0.25">
      <c r="A19" s="358" t="s">
        <v>2</v>
      </c>
      <c r="B19" s="359" t="s">
        <v>2</v>
      </c>
      <c r="C19" s="360"/>
      <c r="D19" s="361"/>
      <c r="E19" s="362"/>
      <c r="F19" s="362"/>
      <c r="G19" s="363">
        <f>D19+E19-F19</f>
        <v>0</v>
      </c>
      <c r="H19" s="364"/>
      <c r="I19" s="365"/>
    </row>
    <row r="20" spans="1:9" x14ac:dyDescent="0.25">
      <c r="A20" s="366" t="s">
        <v>2</v>
      </c>
      <c r="B20" s="367" t="s">
        <v>2</v>
      </c>
      <c r="C20" s="368"/>
      <c r="D20" s="369"/>
      <c r="E20" s="370"/>
      <c r="F20" s="371"/>
      <c r="G20" s="372">
        <f t="shared" ref="G20:G31" si="0">D20+E20-F20</f>
        <v>0</v>
      </c>
      <c r="H20" s="373"/>
      <c r="I20" s="374"/>
    </row>
    <row r="21" spans="1:9" x14ac:dyDescent="0.25">
      <c r="A21" s="366" t="s">
        <v>2</v>
      </c>
      <c r="B21" s="367" t="s">
        <v>2</v>
      </c>
      <c r="C21" s="368"/>
      <c r="D21" s="369"/>
      <c r="E21" s="370"/>
      <c r="F21" s="371"/>
      <c r="G21" s="372">
        <f t="shared" si="0"/>
        <v>0</v>
      </c>
      <c r="H21" s="373"/>
      <c r="I21" s="374"/>
    </row>
    <row r="22" spans="1:9" x14ac:dyDescent="0.25">
      <c r="A22" s="366" t="s">
        <v>2</v>
      </c>
      <c r="B22" s="367" t="s">
        <v>2</v>
      </c>
      <c r="C22" s="368"/>
      <c r="D22" s="369"/>
      <c r="E22" s="370"/>
      <c r="F22" s="371"/>
      <c r="G22" s="372">
        <f t="shared" si="0"/>
        <v>0</v>
      </c>
      <c r="H22" s="373"/>
      <c r="I22" s="374"/>
    </row>
    <row r="23" spans="1:9" x14ac:dyDescent="0.25">
      <c r="A23" s="366" t="s">
        <v>2</v>
      </c>
      <c r="B23" s="367" t="s">
        <v>2</v>
      </c>
      <c r="C23" s="368"/>
      <c r="D23" s="369"/>
      <c r="E23" s="370"/>
      <c r="F23" s="371"/>
      <c r="G23" s="372">
        <f t="shared" si="0"/>
        <v>0</v>
      </c>
      <c r="H23" s="373"/>
      <c r="I23" s="374"/>
    </row>
    <row r="24" spans="1:9" x14ac:dyDescent="0.25">
      <c r="A24" s="366" t="s">
        <v>2</v>
      </c>
      <c r="B24" s="367" t="s">
        <v>2</v>
      </c>
      <c r="C24" s="368"/>
      <c r="D24" s="369"/>
      <c r="E24" s="370"/>
      <c r="F24" s="371"/>
      <c r="G24" s="372">
        <f t="shared" si="0"/>
        <v>0</v>
      </c>
      <c r="H24" s="373"/>
      <c r="I24" s="374"/>
    </row>
    <row r="25" spans="1:9" x14ac:dyDescent="0.25">
      <c r="A25" s="366" t="s">
        <v>2</v>
      </c>
      <c r="B25" s="367" t="s">
        <v>2</v>
      </c>
      <c r="C25" s="368"/>
      <c r="D25" s="369"/>
      <c r="E25" s="370"/>
      <c r="F25" s="371"/>
      <c r="G25" s="372">
        <f t="shared" si="0"/>
        <v>0</v>
      </c>
      <c r="H25" s="373"/>
      <c r="I25" s="374"/>
    </row>
    <row r="26" spans="1:9" x14ac:dyDescent="0.25">
      <c r="A26" s="366" t="s">
        <v>2</v>
      </c>
      <c r="B26" s="367" t="s">
        <v>2</v>
      </c>
      <c r="C26" s="368"/>
      <c r="D26" s="369"/>
      <c r="E26" s="370"/>
      <c r="F26" s="371"/>
      <c r="G26" s="372">
        <f t="shared" si="0"/>
        <v>0</v>
      </c>
      <c r="H26" s="373"/>
      <c r="I26" s="374"/>
    </row>
    <row r="27" spans="1:9" x14ac:dyDescent="0.25">
      <c r="A27" s="366" t="s">
        <v>2</v>
      </c>
      <c r="B27" s="367" t="s">
        <v>2</v>
      </c>
      <c r="C27" s="368"/>
      <c r="D27" s="369"/>
      <c r="E27" s="370"/>
      <c r="F27" s="371"/>
      <c r="G27" s="372">
        <f t="shared" si="0"/>
        <v>0</v>
      </c>
      <c r="H27" s="373"/>
      <c r="I27" s="374"/>
    </row>
    <row r="28" spans="1:9" x14ac:dyDescent="0.25">
      <c r="A28" s="366" t="s">
        <v>2</v>
      </c>
      <c r="B28" s="367" t="s">
        <v>2</v>
      </c>
      <c r="C28" s="368"/>
      <c r="D28" s="369"/>
      <c r="E28" s="370"/>
      <c r="F28" s="371"/>
      <c r="G28" s="372">
        <f t="shared" si="0"/>
        <v>0</v>
      </c>
      <c r="H28" s="373"/>
      <c r="I28" s="374"/>
    </row>
    <row r="29" spans="1:9" x14ac:dyDescent="0.25">
      <c r="A29" s="366" t="s">
        <v>2</v>
      </c>
      <c r="B29" s="367" t="s">
        <v>2</v>
      </c>
      <c r="C29" s="368"/>
      <c r="D29" s="369"/>
      <c r="E29" s="370"/>
      <c r="F29" s="371"/>
      <c r="G29" s="372">
        <f t="shared" si="0"/>
        <v>0</v>
      </c>
      <c r="H29" s="373"/>
      <c r="I29" s="374"/>
    </row>
    <row r="30" spans="1:9" x14ac:dyDescent="0.25">
      <c r="A30" s="366" t="s">
        <v>2</v>
      </c>
      <c r="B30" s="367" t="s">
        <v>2</v>
      </c>
      <c r="C30" s="368"/>
      <c r="D30" s="369"/>
      <c r="E30" s="370"/>
      <c r="F30" s="371"/>
      <c r="G30" s="372">
        <f t="shared" si="0"/>
        <v>0</v>
      </c>
      <c r="H30" s="373"/>
      <c r="I30" s="374"/>
    </row>
    <row r="31" spans="1:9" x14ac:dyDescent="0.25">
      <c r="A31" s="366" t="s">
        <v>2</v>
      </c>
      <c r="B31" s="367" t="s">
        <v>2</v>
      </c>
      <c r="C31" s="368"/>
      <c r="D31" s="369"/>
      <c r="E31" s="370"/>
      <c r="F31" s="371"/>
      <c r="G31" s="372">
        <f t="shared" si="0"/>
        <v>0</v>
      </c>
      <c r="H31" s="373"/>
      <c r="I31" s="374"/>
    </row>
    <row r="32" spans="1:9" ht="15.75" thickBot="1" x14ac:dyDescent="0.3">
      <c r="A32" s="840" t="s">
        <v>54</v>
      </c>
      <c r="B32" s="841"/>
      <c r="C32" s="841"/>
      <c r="D32" s="375">
        <f>SUM(D19:D31)</f>
        <v>0</v>
      </c>
      <c r="E32" s="375">
        <f t="shared" ref="E32:H32" si="1">SUM(E19:E31)</f>
        <v>0</v>
      </c>
      <c r="F32" s="375">
        <f t="shared" si="1"/>
        <v>0</v>
      </c>
      <c r="G32" s="376">
        <f t="shared" si="1"/>
        <v>0</v>
      </c>
      <c r="H32" s="375">
        <f t="shared" si="1"/>
        <v>0</v>
      </c>
      <c r="I32" s="377">
        <f>SUM(I19:I31)</f>
        <v>0</v>
      </c>
    </row>
  </sheetData>
  <mergeCells count="18">
    <mergeCell ref="C12:G12"/>
    <mergeCell ref="C7:G7"/>
    <mergeCell ref="C8:G8"/>
    <mergeCell ref="C9:G9"/>
    <mergeCell ref="C10:G10"/>
    <mergeCell ref="C11:G11"/>
    <mergeCell ref="C2:G2"/>
    <mergeCell ref="C3:G3"/>
    <mergeCell ref="C4:G4"/>
    <mergeCell ref="C5:G5"/>
    <mergeCell ref="C6:G6"/>
    <mergeCell ref="A32:C32"/>
    <mergeCell ref="A14:I14"/>
    <mergeCell ref="A16:A17"/>
    <mergeCell ref="B16:B17"/>
    <mergeCell ref="C16:C17"/>
    <mergeCell ref="D16:G16"/>
    <mergeCell ref="H16:I16"/>
  </mergeCells>
  <pageMargins left="0.70866141732283472" right="0.70866141732283472" top="0.74803149606299213" bottom="0.74803149606299213" header="0.31496062992125984" footer="0.31496062992125984"/>
  <pageSetup paperSize="9" scale="9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1.П-Ш-Д</vt:lpstr>
      <vt:lpstr>2.ПМ-АО-Д</vt:lpstr>
      <vt:lpstr>3.Ш-Д</vt:lpstr>
      <vt:lpstr>4.БС-Д</vt:lpstr>
      <vt:lpstr>5.БУ-Д</vt:lpstr>
      <vt:lpstr>6.ТГ-Д</vt:lpstr>
      <vt:lpstr>7.ПК-Д</vt:lpstr>
      <vt:lpstr>8.ТСО-Д</vt:lpstr>
      <vt:lpstr>9.ТПЛ-Д</vt:lpstr>
      <vt:lpstr>10.ТСО1-Д</vt:lpstr>
      <vt:lpstr>11.КП-Д</vt:lpstr>
      <vt:lpstr>12.Ш-АО-Д</vt:lpstr>
      <vt:lpstr>13.РШ-Д</vt:lpstr>
      <vt:lpstr>14.ПРЖ-Д</vt:lpstr>
      <vt:lpstr>15.ПРНЖ-Д</vt:lpstr>
      <vt:lpstr>16.ТРНЖ-Д</vt:lpstr>
      <vt:lpstr>17.ТРЖ-Д</vt:lpstr>
      <vt:lpstr>18.КС-Д</vt:lpstr>
      <vt:lpstr>19.ЗПО-Д</vt:lpstr>
      <vt:lpstr>20.IBNR-LŠ-D</vt:lpstr>
      <vt:lpstr>21.IBNR-IŠ-D</vt:lpstr>
      <vt:lpstr>22.IBNR-RŠ-D</vt:lpstr>
      <vt:lpstr>23.IBNR-BRŠ-D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2023-12-27T12:00:49Z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96 96 1280 1024</vt:lpwstr>
  </property>
</Properties>
</file>