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ana.koprena\Desktop\Pravilnik_izvjestaji_DEf\DEF\Pravilnici DEF\WEB SAJT\"/>
    </mc:Choice>
  </mc:AlternateContent>
  <xr:revisionPtr revIDLastSave="0" documentId="13_ncr:1_{3333D649-14EC-4CB1-A95D-956CB4E679E5}" xr6:coauthVersionLast="45" xr6:coauthVersionMax="45" xr10:uidLastSave="{00000000-0000-0000-0000-000000000000}"/>
  <bookViews>
    <workbookView xWindow="-120" yWindow="-120" windowWidth="19440" windowHeight="15000" tabRatio="831" xr2:uid="{00000000-000D-0000-FFFF-FFFF00000000}"/>
  </bookViews>
  <sheets>
    <sheet name="1.П-Р" sheetId="13" r:id="rId1"/>
    <sheet name="2.Ш-Р" sheetId="2" r:id="rId2"/>
    <sheet name="3.БС-Р " sheetId="3" r:id="rId3"/>
    <sheet name="4.БУ-Р" sheetId="5" r:id="rId4"/>
    <sheet name="5.ТГ-Р" sheetId="6" r:id="rId5"/>
    <sheet name="6.ПК-Р" sheetId="17" r:id="rId6"/>
    <sheet name="7.РШ-Р" sheetId="9" r:id="rId7"/>
    <sheet name="8.ТРНЖ-Р" sheetId="15" r:id="rId8"/>
    <sheet name="9.ТРЖ-Р" sheetId="16" r:id="rId9"/>
    <sheet name="10.КС-Р" sheetId="12" r:id="rId10"/>
  </sheets>
  <definedNames>
    <definedName name="_Fill" hidden="1">#REF!</definedName>
    <definedName name="Column1">#REF!</definedName>
    <definedName name="Data1">#REF!</definedName>
    <definedName name="Header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2" i="17" l="1"/>
  <c r="L41" i="17"/>
  <c r="J41" i="17"/>
  <c r="J40" i="17"/>
  <c r="L40" i="17" s="1"/>
  <c r="L39" i="17"/>
  <c r="J39" i="17"/>
  <c r="J38" i="17"/>
  <c r="L38" i="17" s="1"/>
  <c r="L37" i="17"/>
  <c r="J37" i="17"/>
  <c r="K36" i="17"/>
  <c r="I36" i="17"/>
  <c r="H36" i="17"/>
  <c r="G36" i="17"/>
  <c r="F36" i="17"/>
  <c r="J36" i="17" s="1"/>
  <c r="L36" i="17" s="1"/>
  <c r="E36" i="17"/>
  <c r="D36" i="17"/>
  <c r="C36" i="17"/>
  <c r="L35" i="17"/>
  <c r="J35" i="17"/>
  <c r="J34" i="17"/>
  <c r="L34" i="17" s="1"/>
  <c r="A33" i="17"/>
  <c r="J32" i="17"/>
  <c r="L32" i="17" s="1"/>
  <c r="J31" i="17"/>
  <c r="L31" i="17" s="1"/>
  <c r="K30" i="17"/>
  <c r="K33" i="17" s="1"/>
  <c r="K42" i="17" s="1"/>
  <c r="G30" i="17"/>
  <c r="G33" i="17" s="1"/>
  <c r="G42" i="17" s="1"/>
  <c r="C30" i="17"/>
  <c r="C33" i="17" s="1"/>
  <c r="A30" i="17"/>
  <c r="L29" i="17"/>
  <c r="J29" i="17"/>
  <c r="L28" i="17"/>
  <c r="J28" i="17"/>
  <c r="L27" i="17"/>
  <c r="J27" i="17"/>
  <c r="L26" i="17"/>
  <c r="J26" i="17"/>
  <c r="L25" i="17"/>
  <c r="J25" i="17"/>
  <c r="K24" i="17"/>
  <c r="I24" i="17"/>
  <c r="H24" i="17"/>
  <c r="G24" i="17"/>
  <c r="F24" i="17"/>
  <c r="E24" i="17"/>
  <c r="D24" i="17"/>
  <c r="J24" i="17" s="1"/>
  <c r="L24" i="17" s="1"/>
  <c r="C24" i="17"/>
  <c r="L23" i="17"/>
  <c r="J23" i="17"/>
  <c r="L22" i="17"/>
  <c r="J22" i="17"/>
  <c r="K21" i="17"/>
  <c r="I21" i="17"/>
  <c r="I30" i="17" s="1"/>
  <c r="I33" i="17" s="1"/>
  <c r="I42" i="17" s="1"/>
  <c r="H21" i="17"/>
  <c r="H30" i="17" s="1"/>
  <c r="H33" i="17" s="1"/>
  <c r="H42" i="17" s="1"/>
  <c r="G21" i="17"/>
  <c r="F21" i="17"/>
  <c r="F30" i="17" s="1"/>
  <c r="F33" i="17" s="1"/>
  <c r="F42" i="17" s="1"/>
  <c r="E21" i="17"/>
  <c r="E30" i="17" s="1"/>
  <c r="E33" i="17" s="1"/>
  <c r="E42" i="17" s="1"/>
  <c r="D21" i="17"/>
  <c r="D30" i="17" s="1"/>
  <c r="D33" i="17" s="1"/>
  <c r="D42" i="17" s="1"/>
  <c r="C21" i="17"/>
  <c r="A21" i="17"/>
  <c r="J20" i="17"/>
  <c r="L20" i="17" s="1"/>
  <c r="J19" i="17"/>
  <c r="L19" i="17" s="1"/>
  <c r="J18" i="17"/>
  <c r="L18" i="17" s="1"/>
  <c r="A18" i="17"/>
  <c r="C42" i="17" l="1"/>
  <c r="J42" i="17" s="1"/>
  <c r="L42" i="17" s="1"/>
  <c r="J33" i="17"/>
  <c r="L33" i="17" s="1"/>
  <c r="J21" i="17"/>
  <c r="L21" i="17" s="1"/>
  <c r="J30" i="17"/>
  <c r="L30" i="17" s="1"/>
  <c r="G43" i="9"/>
  <c r="H43" i="9"/>
  <c r="J43" i="9" s="1"/>
  <c r="L43" i="9" s="1"/>
  <c r="N43" i="9" s="1"/>
  <c r="G44" i="9"/>
  <c r="H44" i="9"/>
  <c r="J44" i="9"/>
  <c r="L44" i="9" s="1"/>
  <c r="N44" i="9" s="1"/>
  <c r="G45" i="9"/>
  <c r="H45" i="9"/>
  <c r="J45" i="9" s="1"/>
  <c r="L45" i="9" s="1"/>
  <c r="N45" i="9" s="1"/>
  <c r="G46" i="9"/>
  <c r="H46" i="9"/>
  <c r="J46" i="9"/>
  <c r="L46" i="9" s="1"/>
  <c r="N46" i="9" s="1"/>
  <c r="C49" i="2"/>
  <c r="G44" i="2"/>
  <c r="H44" i="2"/>
  <c r="M44" i="2"/>
  <c r="P44" i="2" s="1"/>
  <c r="N44" i="2"/>
  <c r="X44" i="2"/>
  <c r="G45" i="2"/>
  <c r="H45" i="2" s="1"/>
  <c r="M45" i="2"/>
  <c r="P45" i="2" s="1"/>
  <c r="N45" i="2"/>
  <c r="X45" i="2"/>
  <c r="G46" i="2"/>
  <c r="H46" i="2"/>
  <c r="M46" i="2"/>
  <c r="P46" i="2" s="1"/>
  <c r="N46" i="2"/>
  <c r="X46" i="2" s="1"/>
  <c r="G47" i="2"/>
  <c r="H47" i="2"/>
  <c r="M47" i="2"/>
  <c r="P47" i="2" s="1"/>
  <c r="N47" i="2"/>
  <c r="X47" i="2"/>
  <c r="C46" i="13"/>
  <c r="C45" i="13"/>
  <c r="Y45" i="2" l="1"/>
  <c r="Y44" i="2"/>
  <c r="Y47" i="2"/>
  <c r="Y46" i="2"/>
  <c r="W47" i="2"/>
  <c r="W46" i="2"/>
  <c r="W45" i="2"/>
  <c r="W44" i="2"/>
  <c r="Z49" i="2"/>
  <c r="Z40" i="2"/>
  <c r="Z50" i="2" l="1"/>
  <c r="AE28" i="16"/>
  <c r="AE20" i="16"/>
  <c r="AE21" i="16"/>
  <c r="AE22" i="16"/>
  <c r="AE23" i="16"/>
  <c r="AE24" i="16"/>
  <c r="AE25" i="16"/>
  <c r="AE26" i="16"/>
  <c r="AE27" i="16"/>
  <c r="AB20" i="15" l="1"/>
  <c r="Z21" i="15"/>
  <c r="Z22" i="15"/>
  <c r="Z23" i="15"/>
  <c r="Z38" i="15" s="1"/>
  <c r="Z24" i="15"/>
  <c r="Z25" i="15"/>
  <c r="Z26" i="15"/>
  <c r="Z27" i="15"/>
  <c r="Z28" i="15"/>
  <c r="Z29" i="15"/>
  <c r="Z30" i="15"/>
  <c r="Z31" i="15"/>
  <c r="Z32" i="15"/>
  <c r="Z33" i="15"/>
  <c r="Z34" i="15"/>
  <c r="Z35" i="15"/>
  <c r="Z36" i="15"/>
  <c r="Z37" i="15"/>
  <c r="Z20" i="15"/>
  <c r="AB21" i="15" l="1"/>
  <c r="AB22" i="15"/>
  <c r="AB23" i="15"/>
  <c r="AB38" i="15" s="1"/>
  <c r="AB24" i="15"/>
  <c r="AB25" i="15"/>
  <c r="AB26" i="15"/>
  <c r="AB27" i="15"/>
  <c r="AB28" i="15"/>
  <c r="AB29" i="15"/>
  <c r="AB30" i="15"/>
  <c r="AB31" i="15"/>
  <c r="AB32" i="15"/>
  <c r="AB33" i="15"/>
  <c r="AB34" i="15"/>
  <c r="AB35" i="15"/>
  <c r="AB36" i="15"/>
  <c r="AB37" i="15"/>
  <c r="C74" i="5" l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C96" i="5" s="1"/>
  <c r="C97" i="5" s="1"/>
  <c r="C98" i="5" s="1"/>
  <c r="C99" i="5" s="1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60" i="5"/>
  <c r="C61" i="5" s="1"/>
  <c r="C62" i="5" s="1"/>
  <c r="C63" i="5" s="1"/>
  <c r="C64" i="5" s="1"/>
  <c r="C65" i="5" s="1"/>
  <c r="C66" i="5" s="1"/>
  <c r="C67" i="5" s="1"/>
  <c r="C68" i="5" s="1"/>
  <c r="C69" i="5" s="1"/>
  <c r="C44" i="5"/>
  <c r="C45" i="5" s="1"/>
  <c r="C46" i="5" s="1"/>
  <c r="C47" i="5" s="1"/>
  <c r="C48" i="5" s="1"/>
  <c r="C49" i="5" s="1"/>
  <c r="C50" i="5" s="1"/>
  <c r="C51" i="5" s="1"/>
  <c r="C52" i="5" s="1"/>
  <c r="C21" i="5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E14" i="5"/>
  <c r="C14" i="5"/>
  <c r="A14" i="5"/>
  <c r="C28" i="12" l="1"/>
  <c r="Q20" i="16"/>
  <c r="R20" i="16" s="1"/>
  <c r="I20" i="15"/>
  <c r="J20" i="15" s="1"/>
  <c r="C48" i="9"/>
  <c r="H21" i="9"/>
  <c r="G21" i="9"/>
  <c r="N22" i="2" l="1"/>
  <c r="M22" i="2"/>
  <c r="W22" i="2" s="1"/>
  <c r="G22" i="2"/>
  <c r="C40" i="2"/>
  <c r="C50" i="2" s="1"/>
  <c r="D36" i="13"/>
  <c r="C36" i="13"/>
  <c r="AG28" i="16" l="1"/>
  <c r="AF28" i="16"/>
  <c r="AD28" i="16"/>
  <c r="AC28" i="16"/>
  <c r="AA28" i="16"/>
  <c r="Z28" i="16"/>
  <c r="Y28" i="16"/>
  <c r="X28" i="16"/>
  <c r="V28" i="16"/>
  <c r="U28" i="16"/>
  <c r="T28" i="16"/>
  <c r="S28" i="16"/>
  <c r="P28" i="16"/>
  <c r="O28" i="16"/>
  <c r="N28" i="16"/>
  <c r="M28" i="16"/>
  <c r="L28" i="16"/>
  <c r="K28" i="16"/>
  <c r="H28" i="16"/>
  <c r="G28" i="16"/>
  <c r="F28" i="16"/>
  <c r="E28" i="16"/>
  <c r="D28" i="16"/>
  <c r="C28" i="16"/>
  <c r="AB27" i="16"/>
  <c r="W27" i="16"/>
  <c r="Q27" i="16"/>
  <c r="R27" i="16" s="1"/>
  <c r="I27" i="16"/>
  <c r="J27" i="16" s="1"/>
  <c r="AH27" i="16" s="1"/>
  <c r="AB26" i="16"/>
  <c r="W26" i="16"/>
  <c r="Q26" i="16"/>
  <c r="R26" i="16" s="1"/>
  <c r="I26" i="16"/>
  <c r="J26" i="16" s="1"/>
  <c r="AH26" i="16" s="1"/>
  <c r="AB25" i="16"/>
  <c r="W25" i="16"/>
  <c r="Q25" i="16"/>
  <c r="R25" i="16" s="1"/>
  <c r="I25" i="16"/>
  <c r="J25" i="16" s="1"/>
  <c r="AH25" i="16" s="1"/>
  <c r="AB24" i="16"/>
  <c r="W24" i="16"/>
  <c r="Q24" i="16"/>
  <c r="R24" i="16" s="1"/>
  <c r="I24" i="16"/>
  <c r="J24" i="16" s="1"/>
  <c r="AH24" i="16" s="1"/>
  <c r="AB23" i="16"/>
  <c r="W23" i="16"/>
  <c r="Q23" i="16"/>
  <c r="R23" i="16" s="1"/>
  <c r="I23" i="16"/>
  <c r="J23" i="16" s="1"/>
  <c r="AH23" i="16" s="1"/>
  <c r="AB22" i="16"/>
  <c r="W22" i="16"/>
  <c r="Q22" i="16"/>
  <c r="R22" i="16" s="1"/>
  <c r="I22" i="16"/>
  <c r="J22" i="16" s="1"/>
  <c r="AH22" i="16" s="1"/>
  <c r="AB21" i="16"/>
  <c r="W21" i="16"/>
  <c r="Q21" i="16"/>
  <c r="R21" i="16" s="1"/>
  <c r="I21" i="16"/>
  <c r="J21" i="16" s="1"/>
  <c r="AH21" i="16" s="1"/>
  <c r="AB20" i="16"/>
  <c r="W20" i="16"/>
  <c r="I20" i="16"/>
  <c r="AA38" i="15"/>
  <c r="Y38" i="15"/>
  <c r="X38" i="15"/>
  <c r="V38" i="15"/>
  <c r="U38" i="15"/>
  <c r="T38" i="15"/>
  <c r="S38" i="15"/>
  <c r="P38" i="15"/>
  <c r="O38" i="15"/>
  <c r="N38" i="15"/>
  <c r="M38" i="15"/>
  <c r="L38" i="15"/>
  <c r="K38" i="15"/>
  <c r="H38" i="15"/>
  <c r="G38" i="15"/>
  <c r="F38" i="15"/>
  <c r="E38" i="15"/>
  <c r="D38" i="15"/>
  <c r="C38" i="15"/>
  <c r="W37" i="15"/>
  <c r="Q37" i="15"/>
  <c r="R37" i="15" s="1"/>
  <c r="I37" i="15"/>
  <c r="J37" i="15" s="1"/>
  <c r="W36" i="15"/>
  <c r="Q36" i="15"/>
  <c r="R36" i="15" s="1"/>
  <c r="I36" i="15"/>
  <c r="J36" i="15" s="1"/>
  <c r="W35" i="15"/>
  <c r="Q35" i="15"/>
  <c r="R35" i="15" s="1"/>
  <c r="I35" i="15"/>
  <c r="J35" i="15" s="1"/>
  <c r="W34" i="15"/>
  <c r="Q34" i="15"/>
  <c r="R34" i="15" s="1"/>
  <c r="I34" i="15"/>
  <c r="J34" i="15" s="1"/>
  <c r="W33" i="15"/>
  <c r="Q33" i="15"/>
  <c r="R33" i="15" s="1"/>
  <c r="I33" i="15"/>
  <c r="J33" i="15" s="1"/>
  <c r="W32" i="15"/>
  <c r="Q32" i="15"/>
  <c r="R32" i="15" s="1"/>
  <c r="I32" i="15"/>
  <c r="J32" i="15" s="1"/>
  <c r="W31" i="15"/>
  <c r="Q31" i="15"/>
  <c r="R31" i="15" s="1"/>
  <c r="I31" i="15"/>
  <c r="J31" i="15" s="1"/>
  <c r="W30" i="15"/>
  <c r="Q30" i="15"/>
  <c r="R30" i="15" s="1"/>
  <c r="I30" i="15"/>
  <c r="J30" i="15" s="1"/>
  <c r="W29" i="15"/>
  <c r="Q29" i="15"/>
  <c r="R29" i="15" s="1"/>
  <c r="I29" i="15"/>
  <c r="J29" i="15" s="1"/>
  <c r="W28" i="15"/>
  <c r="Q28" i="15"/>
  <c r="R28" i="15" s="1"/>
  <c r="I28" i="15"/>
  <c r="J28" i="15" s="1"/>
  <c r="W27" i="15"/>
  <c r="Q27" i="15"/>
  <c r="R27" i="15" s="1"/>
  <c r="I27" i="15"/>
  <c r="J27" i="15" s="1"/>
  <c r="W26" i="15"/>
  <c r="Q26" i="15"/>
  <c r="R26" i="15" s="1"/>
  <c r="I26" i="15"/>
  <c r="J26" i="15" s="1"/>
  <c r="W25" i="15"/>
  <c r="Q25" i="15"/>
  <c r="R25" i="15" s="1"/>
  <c r="I25" i="15"/>
  <c r="J25" i="15" s="1"/>
  <c r="W24" i="15"/>
  <c r="Q24" i="15"/>
  <c r="R24" i="15" s="1"/>
  <c r="I24" i="15"/>
  <c r="J24" i="15" s="1"/>
  <c r="W23" i="15"/>
  <c r="Q23" i="15"/>
  <c r="R23" i="15" s="1"/>
  <c r="I23" i="15"/>
  <c r="J23" i="15" s="1"/>
  <c r="W22" i="15"/>
  <c r="Q22" i="15"/>
  <c r="R22" i="15" s="1"/>
  <c r="I22" i="15"/>
  <c r="J22" i="15" s="1"/>
  <c r="W21" i="15"/>
  <c r="Q21" i="15"/>
  <c r="R21" i="15" s="1"/>
  <c r="I21" i="15"/>
  <c r="J21" i="15" s="1"/>
  <c r="W20" i="15"/>
  <c r="Q20" i="15"/>
  <c r="I28" i="16" l="1"/>
  <c r="W28" i="16"/>
  <c r="AB28" i="16"/>
  <c r="I38" i="15"/>
  <c r="R28" i="16"/>
  <c r="J20" i="16"/>
  <c r="AH20" i="16" s="1"/>
  <c r="AH28" i="16" s="1"/>
  <c r="Q28" i="16"/>
  <c r="Q38" i="15"/>
  <c r="W38" i="15"/>
  <c r="J38" i="15"/>
  <c r="R20" i="15"/>
  <c r="D45" i="13"/>
  <c r="J28" i="16" l="1"/>
  <c r="R38" i="15"/>
  <c r="D46" i="13"/>
  <c r="M48" i="9" l="1"/>
  <c r="K48" i="9"/>
  <c r="I48" i="9"/>
  <c r="F48" i="9"/>
  <c r="E48" i="9"/>
  <c r="G48" i="9" s="1"/>
  <c r="D48" i="9"/>
  <c r="H47" i="9"/>
  <c r="J47" i="9" s="1"/>
  <c r="L47" i="9" s="1"/>
  <c r="N47" i="9" s="1"/>
  <c r="G47" i="9"/>
  <c r="H42" i="9"/>
  <c r="J42" i="9" s="1"/>
  <c r="L42" i="9" s="1"/>
  <c r="N42" i="9" s="1"/>
  <c r="G42" i="9"/>
  <c r="H41" i="9"/>
  <c r="J41" i="9" s="1"/>
  <c r="L41" i="9" s="1"/>
  <c r="N41" i="9" s="1"/>
  <c r="G41" i="9"/>
  <c r="H40" i="9"/>
  <c r="J40" i="9" s="1"/>
  <c r="L40" i="9" s="1"/>
  <c r="N40" i="9" s="1"/>
  <c r="G40" i="9"/>
  <c r="M39" i="9"/>
  <c r="K39" i="9"/>
  <c r="I39" i="9"/>
  <c r="F39" i="9"/>
  <c r="E39" i="9"/>
  <c r="D39" i="9"/>
  <c r="C39" i="9"/>
  <c r="H38" i="9"/>
  <c r="J38" i="9" s="1"/>
  <c r="L38" i="9" s="1"/>
  <c r="N38" i="9" s="1"/>
  <c r="G38" i="9"/>
  <c r="H37" i="9"/>
  <c r="J37" i="9" s="1"/>
  <c r="L37" i="9" s="1"/>
  <c r="N37" i="9" s="1"/>
  <c r="G37" i="9"/>
  <c r="H36" i="9"/>
  <c r="J36" i="9" s="1"/>
  <c r="L36" i="9" s="1"/>
  <c r="N36" i="9" s="1"/>
  <c r="G36" i="9"/>
  <c r="H35" i="9"/>
  <c r="J35" i="9" s="1"/>
  <c r="L35" i="9" s="1"/>
  <c r="N35" i="9" s="1"/>
  <c r="G35" i="9"/>
  <c r="H34" i="9"/>
  <c r="J34" i="9" s="1"/>
  <c r="L34" i="9" s="1"/>
  <c r="N34" i="9" s="1"/>
  <c r="G34" i="9"/>
  <c r="H33" i="9"/>
  <c r="J33" i="9" s="1"/>
  <c r="L33" i="9" s="1"/>
  <c r="N33" i="9" s="1"/>
  <c r="G33" i="9"/>
  <c r="H32" i="9"/>
  <c r="J32" i="9" s="1"/>
  <c r="L32" i="9" s="1"/>
  <c r="N32" i="9" s="1"/>
  <c r="G32" i="9"/>
  <c r="H31" i="9"/>
  <c r="J31" i="9" s="1"/>
  <c r="L31" i="9" s="1"/>
  <c r="N31" i="9" s="1"/>
  <c r="G31" i="9"/>
  <c r="H30" i="9"/>
  <c r="J30" i="9" s="1"/>
  <c r="L30" i="9" s="1"/>
  <c r="N30" i="9" s="1"/>
  <c r="G30" i="9"/>
  <c r="H29" i="9"/>
  <c r="J29" i="9" s="1"/>
  <c r="L29" i="9" s="1"/>
  <c r="N29" i="9" s="1"/>
  <c r="G29" i="9"/>
  <c r="H28" i="9"/>
  <c r="J28" i="9" s="1"/>
  <c r="L28" i="9" s="1"/>
  <c r="N28" i="9" s="1"/>
  <c r="G28" i="9"/>
  <c r="H27" i="9"/>
  <c r="J27" i="9" s="1"/>
  <c r="L27" i="9" s="1"/>
  <c r="N27" i="9" s="1"/>
  <c r="G27" i="9"/>
  <c r="H26" i="9"/>
  <c r="J26" i="9" s="1"/>
  <c r="L26" i="9" s="1"/>
  <c r="N26" i="9" s="1"/>
  <c r="G26" i="9"/>
  <c r="H25" i="9"/>
  <c r="J25" i="9" s="1"/>
  <c r="L25" i="9" s="1"/>
  <c r="N25" i="9" s="1"/>
  <c r="G25" i="9"/>
  <c r="H24" i="9"/>
  <c r="J24" i="9" s="1"/>
  <c r="L24" i="9" s="1"/>
  <c r="N24" i="9" s="1"/>
  <c r="G24" i="9"/>
  <c r="H23" i="9"/>
  <c r="J23" i="9" s="1"/>
  <c r="L23" i="9" s="1"/>
  <c r="N23" i="9" s="1"/>
  <c r="G23" i="9"/>
  <c r="H22" i="9"/>
  <c r="J22" i="9" s="1"/>
  <c r="L22" i="9" s="1"/>
  <c r="N22" i="9" s="1"/>
  <c r="G22" i="9"/>
  <c r="J21" i="9"/>
  <c r="L21" i="9" s="1"/>
  <c r="N21" i="9" s="1"/>
  <c r="D49" i="9" l="1"/>
  <c r="K49" i="9"/>
  <c r="H48" i="9"/>
  <c r="J48" i="9" s="1"/>
  <c r="L48" i="9" s="1"/>
  <c r="G39" i="9"/>
  <c r="I49" i="9"/>
  <c r="H39" i="9"/>
  <c r="J39" i="9" s="1"/>
  <c r="L39" i="9" s="1"/>
  <c r="E49" i="9"/>
  <c r="M49" i="9"/>
  <c r="F49" i="9"/>
  <c r="H49" i="9" s="1"/>
  <c r="J49" i="9" s="1"/>
  <c r="N39" i="9"/>
  <c r="N48" i="9"/>
  <c r="C49" i="9"/>
  <c r="L49" i="9" l="1"/>
  <c r="N49" i="9"/>
  <c r="G49" i="9"/>
  <c r="E28" i="12" l="1"/>
  <c r="D28" i="12"/>
  <c r="F27" i="12"/>
  <c r="F26" i="12"/>
  <c r="F25" i="12"/>
  <c r="F24" i="12"/>
  <c r="F23" i="12"/>
  <c r="F22" i="12"/>
  <c r="F21" i="12"/>
  <c r="F20" i="12"/>
  <c r="F19" i="12"/>
  <c r="F18" i="12"/>
  <c r="D54" i="6"/>
  <c r="C54" i="6"/>
  <c r="D49" i="6"/>
  <c r="C49" i="6"/>
  <c r="C61" i="6" s="1"/>
  <c r="D42" i="6"/>
  <c r="C42" i="6"/>
  <c r="D35" i="6"/>
  <c r="C35" i="6"/>
  <c r="C47" i="6" s="1"/>
  <c r="D24" i="6"/>
  <c r="D64" i="6" s="1"/>
  <c r="C24" i="6"/>
  <c r="C64" i="6" s="1"/>
  <c r="D19" i="6"/>
  <c r="C19" i="6"/>
  <c r="V49" i="2"/>
  <c r="U49" i="2"/>
  <c r="T49" i="2"/>
  <c r="S49" i="2"/>
  <c r="R49" i="2"/>
  <c r="Q49" i="2"/>
  <c r="O49" i="2"/>
  <c r="L49" i="2"/>
  <c r="K49" i="2"/>
  <c r="J49" i="2"/>
  <c r="I49" i="2"/>
  <c r="F49" i="2"/>
  <c r="E49" i="2"/>
  <c r="D49" i="2"/>
  <c r="N48" i="2"/>
  <c r="X48" i="2" s="1"/>
  <c r="M48" i="2"/>
  <c r="W48" i="2" s="1"/>
  <c r="G48" i="2"/>
  <c r="H48" i="2" s="1"/>
  <c r="N43" i="2"/>
  <c r="X43" i="2" s="1"/>
  <c r="M43" i="2"/>
  <c r="P43" i="2" s="1"/>
  <c r="G43" i="2"/>
  <c r="H43" i="2" s="1"/>
  <c r="N42" i="2"/>
  <c r="X42" i="2" s="1"/>
  <c r="M42" i="2"/>
  <c r="P42" i="2" s="1"/>
  <c r="G42" i="2"/>
  <c r="H42" i="2" s="1"/>
  <c r="N41" i="2"/>
  <c r="X41" i="2" s="1"/>
  <c r="M41" i="2"/>
  <c r="P41" i="2" s="1"/>
  <c r="G41" i="2"/>
  <c r="V40" i="2"/>
  <c r="U40" i="2"/>
  <c r="T40" i="2"/>
  <c r="S40" i="2"/>
  <c r="R40" i="2"/>
  <c r="Q40" i="2"/>
  <c r="O40" i="2"/>
  <c r="L40" i="2"/>
  <c r="K40" i="2"/>
  <c r="J40" i="2"/>
  <c r="I40" i="2"/>
  <c r="F40" i="2"/>
  <c r="E40" i="2"/>
  <c r="D40" i="2"/>
  <c r="N39" i="2"/>
  <c r="X39" i="2" s="1"/>
  <c r="M39" i="2"/>
  <c r="P39" i="2" s="1"/>
  <c r="G39" i="2"/>
  <c r="H39" i="2" s="1"/>
  <c r="N38" i="2"/>
  <c r="X38" i="2" s="1"/>
  <c r="M38" i="2"/>
  <c r="W38" i="2" s="1"/>
  <c r="G38" i="2"/>
  <c r="H38" i="2" s="1"/>
  <c r="N37" i="2"/>
  <c r="X37" i="2" s="1"/>
  <c r="M37" i="2"/>
  <c r="P37" i="2" s="1"/>
  <c r="G37" i="2"/>
  <c r="H37" i="2" s="1"/>
  <c r="N36" i="2"/>
  <c r="X36" i="2" s="1"/>
  <c r="M36" i="2"/>
  <c r="W36" i="2" s="1"/>
  <c r="G36" i="2"/>
  <c r="H36" i="2" s="1"/>
  <c r="N35" i="2"/>
  <c r="X35" i="2" s="1"/>
  <c r="M35" i="2"/>
  <c r="P35" i="2" s="1"/>
  <c r="G35" i="2"/>
  <c r="H35" i="2" s="1"/>
  <c r="N34" i="2"/>
  <c r="X34" i="2" s="1"/>
  <c r="M34" i="2"/>
  <c r="W34" i="2" s="1"/>
  <c r="G34" i="2"/>
  <c r="H34" i="2" s="1"/>
  <c r="N33" i="2"/>
  <c r="X33" i="2" s="1"/>
  <c r="M33" i="2"/>
  <c r="W33" i="2" s="1"/>
  <c r="G33" i="2"/>
  <c r="H33" i="2" s="1"/>
  <c r="N32" i="2"/>
  <c r="X32" i="2" s="1"/>
  <c r="M32" i="2"/>
  <c r="P32" i="2" s="1"/>
  <c r="G32" i="2"/>
  <c r="H32" i="2" s="1"/>
  <c r="N31" i="2"/>
  <c r="X31" i="2" s="1"/>
  <c r="M31" i="2"/>
  <c r="P31" i="2" s="1"/>
  <c r="G31" i="2"/>
  <c r="H31" i="2" s="1"/>
  <c r="N30" i="2"/>
  <c r="X30" i="2" s="1"/>
  <c r="M30" i="2"/>
  <c r="W30" i="2" s="1"/>
  <c r="G30" i="2"/>
  <c r="H30" i="2" s="1"/>
  <c r="N29" i="2"/>
  <c r="X29" i="2" s="1"/>
  <c r="M29" i="2"/>
  <c r="P29" i="2" s="1"/>
  <c r="G29" i="2"/>
  <c r="H29" i="2" s="1"/>
  <c r="N28" i="2"/>
  <c r="X28" i="2" s="1"/>
  <c r="M28" i="2"/>
  <c r="W28" i="2" s="1"/>
  <c r="G28" i="2"/>
  <c r="H28" i="2" s="1"/>
  <c r="N27" i="2"/>
  <c r="X27" i="2" s="1"/>
  <c r="M27" i="2"/>
  <c r="P27" i="2" s="1"/>
  <c r="G27" i="2"/>
  <c r="H27" i="2" s="1"/>
  <c r="N26" i="2"/>
  <c r="X26" i="2" s="1"/>
  <c r="M26" i="2"/>
  <c r="W26" i="2" s="1"/>
  <c r="G26" i="2"/>
  <c r="H26" i="2" s="1"/>
  <c r="N25" i="2"/>
  <c r="X25" i="2" s="1"/>
  <c r="M25" i="2"/>
  <c r="W25" i="2" s="1"/>
  <c r="G25" i="2"/>
  <c r="H25" i="2" s="1"/>
  <c r="N24" i="2"/>
  <c r="X24" i="2" s="1"/>
  <c r="M24" i="2"/>
  <c r="P24" i="2" s="1"/>
  <c r="G24" i="2"/>
  <c r="H24" i="2" s="1"/>
  <c r="N23" i="2"/>
  <c r="X23" i="2" s="1"/>
  <c r="M23" i="2"/>
  <c r="P23" i="2" s="1"/>
  <c r="G23" i="2"/>
  <c r="H23" i="2" s="1"/>
  <c r="F28" i="12" l="1"/>
  <c r="D33" i="6"/>
  <c r="D47" i="6"/>
  <c r="D61" i="6"/>
  <c r="W37" i="2"/>
  <c r="W24" i="2"/>
  <c r="W29" i="2"/>
  <c r="D48" i="6"/>
  <c r="D62" i="6"/>
  <c r="C63" i="6"/>
  <c r="C65" i="6" s="1"/>
  <c r="C66" i="6"/>
  <c r="C48" i="6"/>
  <c r="C62" i="6"/>
  <c r="D63" i="6"/>
  <c r="D65" i="6" s="1"/>
  <c r="C34" i="6"/>
  <c r="D34" i="6"/>
  <c r="C33" i="6"/>
  <c r="M40" i="2"/>
  <c r="W32" i="2"/>
  <c r="P33" i="2"/>
  <c r="Y33" i="2" s="1"/>
  <c r="W35" i="2"/>
  <c r="P36" i="2"/>
  <c r="Y36" i="2" s="1"/>
  <c r="W41" i="2"/>
  <c r="W43" i="2"/>
  <c r="W23" i="2"/>
  <c r="W39" i="2"/>
  <c r="G49" i="2"/>
  <c r="Y43" i="2"/>
  <c r="F50" i="2"/>
  <c r="S50" i="2"/>
  <c r="P25" i="2"/>
  <c r="Y25" i="2" s="1"/>
  <c r="W27" i="2"/>
  <c r="P28" i="2"/>
  <c r="Y28" i="2" s="1"/>
  <c r="O50" i="2"/>
  <c r="T50" i="2"/>
  <c r="Q50" i="2"/>
  <c r="U50" i="2"/>
  <c r="L50" i="2"/>
  <c r="W31" i="2"/>
  <c r="E50" i="2"/>
  <c r="Y27" i="2"/>
  <c r="N40" i="2"/>
  <c r="P22" i="2"/>
  <c r="P26" i="2"/>
  <c r="Y26" i="2" s="1"/>
  <c r="Y39" i="2"/>
  <c r="Y32" i="2"/>
  <c r="Y29" i="2"/>
  <c r="P30" i="2"/>
  <c r="Y30" i="2" s="1"/>
  <c r="P34" i="2"/>
  <c r="Y34" i="2" s="1"/>
  <c r="Y37" i="2"/>
  <c r="P38" i="2"/>
  <c r="Y38" i="2" s="1"/>
  <c r="D50" i="2"/>
  <c r="J50" i="2"/>
  <c r="W42" i="2"/>
  <c r="G40" i="2"/>
  <c r="K50" i="2"/>
  <c r="R50" i="2"/>
  <c r="V50" i="2"/>
  <c r="N49" i="2"/>
  <c r="I50" i="2"/>
  <c r="Y23" i="2"/>
  <c r="Y35" i="2"/>
  <c r="Y31" i="2"/>
  <c r="Y24" i="2"/>
  <c r="H41" i="2"/>
  <c r="H49" i="2" s="1"/>
  <c r="X49" i="2"/>
  <c r="G50" i="2"/>
  <c r="Y42" i="2"/>
  <c r="M49" i="2"/>
  <c r="H22" i="2"/>
  <c r="X22" i="2"/>
  <c r="X40" i="2" s="1"/>
  <c r="P48" i="2"/>
  <c r="P49" i="2" s="1"/>
  <c r="X50" i="2" l="1"/>
  <c r="C70" i="6"/>
  <c r="D66" i="6"/>
  <c r="D70" i="6" s="1"/>
  <c r="W49" i="2"/>
  <c r="M50" i="2"/>
  <c r="W40" i="2"/>
  <c r="Y41" i="2"/>
  <c r="N50" i="2"/>
  <c r="P40" i="2"/>
  <c r="P50" i="2" s="1"/>
  <c r="Y49" i="2"/>
  <c r="Y22" i="2"/>
  <c r="H40" i="2"/>
  <c r="Y48" i="2"/>
  <c r="W50" i="2" l="1"/>
  <c r="H50" i="2"/>
  <c r="Y50" i="2" s="1"/>
  <c r="Y40" i="2"/>
</calcChain>
</file>

<file path=xl/sharedStrings.xml><?xml version="1.0" encoding="utf-8"?>
<sst xmlns="http://schemas.openxmlformats.org/spreadsheetml/2006/main" count="1374" uniqueCount="832">
  <si>
    <t>Шифра осигурања</t>
  </si>
  <si>
    <t>ВРСТА ОСИГУРАЊА</t>
  </si>
  <si>
    <t>Износ</t>
  </si>
  <si>
    <t>01</t>
  </si>
  <si>
    <t>Осигурање незгоде</t>
  </si>
  <si>
    <t>02</t>
  </si>
  <si>
    <t>Здравствено осигурање</t>
  </si>
  <si>
    <t>03</t>
  </si>
  <si>
    <t>04</t>
  </si>
  <si>
    <t>Осигурање возила која се крећу по шинама</t>
  </si>
  <si>
    <t>05</t>
  </si>
  <si>
    <t>Осигурање ваздухоплова</t>
  </si>
  <si>
    <t>06</t>
  </si>
  <si>
    <t>Осигурање пловила</t>
  </si>
  <si>
    <t>07</t>
  </si>
  <si>
    <t>Осигурање робе у превозу</t>
  </si>
  <si>
    <t>08</t>
  </si>
  <si>
    <t>Осигурање имовине од пожара и природних сила</t>
  </si>
  <si>
    <t>09</t>
  </si>
  <si>
    <t>10</t>
  </si>
  <si>
    <t>11</t>
  </si>
  <si>
    <t>12</t>
  </si>
  <si>
    <t>13</t>
  </si>
  <si>
    <t>Осигурање од опште грађанске одговорности</t>
  </si>
  <si>
    <t>14</t>
  </si>
  <si>
    <t>Осигурање кредита</t>
  </si>
  <si>
    <t>15</t>
  </si>
  <si>
    <t>Осигурање гаранција</t>
  </si>
  <si>
    <t>16</t>
  </si>
  <si>
    <t>Осигурање од различитих финансијских губитака</t>
  </si>
  <si>
    <t>17</t>
  </si>
  <si>
    <t>Осигурање трошкова правне заштите</t>
  </si>
  <si>
    <t>18</t>
  </si>
  <si>
    <t>Осигурање помоћи</t>
  </si>
  <si>
    <t>УКУПНО НЕЖИВОТНА ОСИГУРАЊА</t>
  </si>
  <si>
    <t>19</t>
  </si>
  <si>
    <t>20</t>
  </si>
  <si>
    <t>21</t>
  </si>
  <si>
    <t>УКУПНО ЖИВОТНА ОСИГУРАЊА</t>
  </si>
  <si>
    <t>УКУПНО</t>
  </si>
  <si>
    <t>Образац:</t>
  </si>
  <si>
    <t>skip</t>
  </si>
  <si>
    <t>Назив друштва:</t>
  </si>
  <si>
    <t/>
  </si>
  <si>
    <t>Ознака друштва:</t>
  </si>
  <si>
    <t>Период за који се подаци достављају од:</t>
  </si>
  <si>
    <t>Период за који се подаци достављају до:</t>
  </si>
  <si>
    <t>Редни број:</t>
  </si>
  <si>
    <t>Саставио:</t>
  </si>
  <si>
    <t>Одговорнo лице:</t>
  </si>
  <si>
    <t>Актуар:</t>
  </si>
  <si>
    <t>Датум попуњавања:</t>
  </si>
  <si>
    <t>Мјесто попуњавања:</t>
  </si>
  <si>
    <t>Контакт:</t>
  </si>
  <si>
    <t>у КМ</t>
  </si>
  <si>
    <t>Врста осигурања</t>
  </si>
  <si>
    <t>Резерве за пријављене штете (стање на дан 31.12. претходне године)</t>
  </si>
  <si>
    <t>УКУПНО (резервисане+пријављене)</t>
  </si>
  <si>
    <t>Р И Ј Е Ш Е Н И   О Д Ш Т Е Т Н И   З А Х Т Ј Е В И</t>
  </si>
  <si>
    <t>Бруто расходи процјене штета</t>
  </si>
  <si>
    <t>Исплаћено од укупно ријешених одштетних захтјева</t>
  </si>
  <si>
    <t>Први пут пријављене</t>
  </si>
  <si>
    <t>Реактивиране</t>
  </si>
  <si>
    <t>Укупно</t>
  </si>
  <si>
    <t>у редовном поступку</t>
  </si>
  <si>
    <t>у спору</t>
  </si>
  <si>
    <t xml:space="preserve">Укупно ријешени одштетни захтјеви </t>
  </si>
  <si>
    <t>Одбијени захтјеви</t>
  </si>
  <si>
    <t xml:space="preserve">Укупно ријешени и одбијени
</t>
  </si>
  <si>
    <t xml:space="preserve">број </t>
  </si>
  <si>
    <t>износ</t>
  </si>
  <si>
    <t xml:space="preserve">Број </t>
  </si>
  <si>
    <t>Број</t>
  </si>
  <si>
    <t>7=(5+6)</t>
  </si>
  <si>
    <t>8=(3+7)</t>
  </si>
  <si>
    <t>13=(9+11)</t>
  </si>
  <si>
    <t>14=(10+12)</t>
  </si>
  <si>
    <t>16=(13+15)</t>
  </si>
  <si>
    <t>23=(13+19-21)</t>
  </si>
  <si>
    <t>24=(14+20-22)</t>
  </si>
  <si>
    <t>25=(8-16)</t>
  </si>
  <si>
    <t>Стање на дан:</t>
  </si>
  <si>
    <t>Група рачуна, 
рачун</t>
  </si>
  <si>
    <t>ПОЗИЦИЈА</t>
  </si>
  <si>
    <t>Ознака за АОП</t>
  </si>
  <si>
    <t>Износ текуће године</t>
  </si>
  <si>
    <t>Износ претходне године (почетно стање)</t>
  </si>
  <si>
    <t>Бруто</t>
  </si>
  <si>
    <t>Исправка вриједности</t>
  </si>
  <si>
    <t>Нето
(4-5)</t>
  </si>
  <si>
    <t>001</t>
  </si>
  <si>
    <t>002</t>
  </si>
  <si>
    <t>010</t>
  </si>
  <si>
    <t>1. Улагања у развој</t>
  </si>
  <si>
    <t>003</t>
  </si>
  <si>
    <t>011</t>
  </si>
  <si>
    <t>2. Концесије, патенти, лиценце и остала права</t>
  </si>
  <si>
    <t>004</t>
  </si>
  <si>
    <t>012</t>
  </si>
  <si>
    <t>3. Goodwill</t>
  </si>
  <si>
    <t>005</t>
  </si>
  <si>
    <t>014</t>
  </si>
  <si>
    <t>006</t>
  </si>
  <si>
    <t>007</t>
  </si>
  <si>
    <t>008</t>
  </si>
  <si>
    <t>020</t>
  </si>
  <si>
    <t>1. Земљиште</t>
  </si>
  <si>
    <t>009</t>
  </si>
  <si>
    <t>022</t>
  </si>
  <si>
    <t>023</t>
  </si>
  <si>
    <t>024</t>
  </si>
  <si>
    <t>026</t>
  </si>
  <si>
    <t>013</t>
  </si>
  <si>
    <t>029</t>
  </si>
  <si>
    <t>015</t>
  </si>
  <si>
    <t>016</t>
  </si>
  <si>
    <t>030, дио 039</t>
  </si>
  <si>
    <t>1. Учешће у капиталу зависних правних лица</t>
  </si>
  <si>
    <t>017</t>
  </si>
  <si>
    <t>031, дио 039</t>
  </si>
  <si>
    <t>2. Учешће у капиталу придружених правних лица</t>
  </si>
  <si>
    <t>018</t>
  </si>
  <si>
    <t>032, дио 039</t>
  </si>
  <si>
    <t>3. Учешће у капиталу осталих правних лица</t>
  </si>
  <si>
    <t>019</t>
  </si>
  <si>
    <t>033, дио 039</t>
  </si>
  <si>
    <t>4. Дугорочни финансијски пласмани матичним, зависним и осталим повезаним правним лицима</t>
  </si>
  <si>
    <t>034, дио 039</t>
  </si>
  <si>
    <t>5. Дугорочни финансијски пласмани у земљи</t>
  </si>
  <si>
    <t>021</t>
  </si>
  <si>
    <t>035, дио 039</t>
  </si>
  <si>
    <t>6. Дугорочни финансијски пласмани у иностранству</t>
  </si>
  <si>
    <t>036, дио 039</t>
  </si>
  <si>
    <t>7. Финансијска средства која се држе до рока доспијећа</t>
  </si>
  <si>
    <t>037, дио 039</t>
  </si>
  <si>
    <t>8. Финансијска средства располижива за продају</t>
  </si>
  <si>
    <t>038, дио 039</t>
  </si>
  <si>
    <t>9. Остали дугорочни финансијски пласмани</t>
  </si>
  <si>
    <t>025</t>
  </si>
  <si>
    <t>IV - ОДЛОЖЕНА ПОРЕСКА СРЕДСТВА</t>
  </si>
  <si>
    <t>027</t>
  </si>
  <si>
    <t>10 до 15</t>
  </si>
  <si>
    <t>028</t>
  </si>
  <si>
    <t>100 до 109</t>
  </si>
  <si>
    <t>1. Залихе материјала</t>
  </si>
  <si>
    <t>130 до 139</t>
  </si>
  <si>
    <t>2. Залихе остатака осигураних оштећених ствари</t>
  </si>
  <si>
    <t>030</t>
  </si>
  <si>
    <t>140 до 149</t>
  </si>
  <si>
    <t>031</t>
  </si>
  <si>
    <t>150 до 159</t>
  </si>
  <si>
    <t>4. Дати аванси</t>
  </si>
  <si>
    <t>032</t>
  </si>
  <si>
    <t>20 до 26</t>
  </si>
  <si>
    <t>033</t>
  </si>
  <si>
    <t>034</t>
  </si>
  <si>
    <t>200, дио 209</t>
  </si>
  <si>
    <t>а) Потраживања по основу премије животних осигурања</t>
  </si>
  <si>
    <t>035</t>
  </si>
  <si>
    <t>201, дио 209</t>
  </si>
  <si>
    <t>б) Потраживања по основу премије неживотних осигурања</t>
  </si>
  <si>
    <t>036</t>
  </si>
  <si>
    <t>202, 203, дио 209</t>
  </si>
  <si>
    <t>в) Потраживања по основу премије саосигурања, реосигурања и ретроцесија у земљи</t>
  </si>
  <si>
    <t>037</t>
  </si>
  <si>
    <t>204, дио 209</t>
  </si>
  <si>
    <t>г) Потраживања по основу премије саосигурања, реосигурања и ретроцесија из иностранства</t>
  </si>
  <si>
    <t>038</t>
  </si>
  <si>
    <t>205, дио 209</t>
  </si>
  <si>
    <t>д) Потраживања по основу учешћа у накнади штета у земљи</t>
  </si>
  <si>
    <t>039</t>
  </si>
  <si>
    <t>206, дио 209</t>
  </si>
  <si>
    <t>ђ) Потраживања по основу учешћа у накнади штета у иностранству</t>
  </si>
  <si>
    <t>040</t>
  </si>
  <si>
    <t>207, дио 209</t>
  </si>
  <si>
    <t>е) Остали купци и остала потраживања</t>
  </si>
  <si>
    <t>041</t>
  </si>
  <si>
    <t>208, дио 209</t>
  </si>
  <si>
    <t>042</t>
  </si>
  <si>
    <t>210 до 219</t>
  </si>
  <si>
    <t>2. Потраживања из специфичних послова</t>
  </si>
  <si>
    <t>043</t>
  </si>
  <si>
    <t>220 до 229</t>
  </si>
  <si>
    <t>3. Друга потраживања</t>
  </si>
  <si>
    <t>044</t>
  </si>
  <si>
    <t>23</t>
  </si>
  <si>
    <t>045</t>
  </si>
  <si>
    <t>230, дио 239</t>
  </si>
  <si>
    <t>а) Краткорочни финансијски пласмани у повезана правна лица - матична и зависна</t>
  </si>
  <si>
    <t>046</t>
  </si>
  <si>
    <t>231, дио 239</t>
  </si>
  <si>
    <t>б) Краткорочни финансијски пласмани - остала повезана правна лица</t>
  </si>
  <si>
    <t>047</t>
  </si>
  <si>
    <t>232, дио 239</t>
  </si>
  <si>
    <t>в) Краткорочни финансијски пласмани у земљи</t>
  </si>
  <si>
    <t>048</t>
  </si>
  <si>
    <t>233, дио 239</t>
  </si>
  <si>
    <t>г) Краткорочни финансијски пласмани у иностранству</t>
  </si>
  <si>
    <t>049</t>
  </si>
  <si>
    <t>234, дио 239</t>
  </si>
  <si>
    <t>д) Дио дугорочних депоновања и улагања који доспијева за наплату у периоду до годину дана</t>
  </si>
  <si>
    <t>050</t>
  </si>
  <si>
    <t>235, дио 239</t>
  </si>
  <si>
    <t>ђ) Финансијска средства по фер вриједности кроз биланс успјеха намијењена трговању</t>
  </si>
  <si>
    <t>051</t>
  </si>
  <si>
    <t>236, дио 239</t>
  </si>
  <si>
    <t>е) Финансијска средства означена по фер вриједности кроз биланс успјеха</t>
  </si>
  <si>
    <t>052</t>
  </si>
  <si>
    <t>237</t>
  </si>
  <si>
    <t>ж) Откупљене сопствене акције</t>
  </si>
  <si>
    <t>053</t>
  </si>
  <si>
    <t>238, дио 239</t>
  </si>
  <si>
    <t>з) Остали краткорочни финансијски пласмани</t>
  </si>
  <si>
    <t>054</t>
  </si>
  <si>
    <t>24</t>
  </si>
  <si>
    <t>055</t>
  </si>
  <si>
    <t>240</t>
  </si>
  <si>
    <t>а) Готовински еквиваленти - хартије од вриједности</t>
  </si>
  <si>
    <t>056</t>
  </si>
  <si>
    <t>241 до 249</t>
  </si>
  <si>
    <t>б) Готовина</t>
  </si>
  <si>
    <t>057</t>
  </si>
  <si>
    <t>260 до 269</t>
  </si>
  <si>
    <t>6. Порез на додату вриједност</t>
  </si>
  <si>
    <t>058</t>
  </si>
  <si>
    <t>270 до 279, осим 278</t>
  </si>
  <si>
    <t>III - АKТИВНА ВРЕМЕНСКА РАЗГРАНИЧЕЊА</t>
  </si>
  <si>
    <t>059</t>
  </si>
  <si>
    <t>278</t>
  </si>
  <si>
    <t>060</t>
  </si>
  <si>
    <t>290</t>
  </si>
  <si>
    <t>В. ГУБИТАК ИЗНАД ВИСИНЕ КАПИТАЛА</t>
  </si>
  <si>
    <t>061</t>
  </si>
  <si>
    <t>062</t>
  </si>
  <si>
    <t>88</t>
  </si>
  <si>
    <t>Д.ВАНБИЛАНСНА АКТИВА</t>
  </si>
  <si>
    <t>063</t>
  </si>
  <si>
    <t>064</t>
  </si>
  <si>
    <t>БС-Р</t>
  </si>
  <si>
    <t>Група рачуна, рачун</t>
  </si>
  <si>
    <t>Износ на дан биланса текуће године</t>
  </si>
  <si>
    <t>1</t>
  </si>
  <si>
    <t>30</t>
  </si>
  <si>
    <t>I - ОСНОВНИ КАПИТАЛ (103 до 108)</t>
  </si>
  <si>
    <t>300</t>
  </si>
  <si>
    <t>1. Акцијски капитал</t>
  </si>
  <si>
    <t>301</t>
  </si>
  <si>
    <t>2. Удјели друштва са ограниченом одговорношћу</t>
  </si>
  <si>
    <t>302</t>
  </si>
  <si>
    <t>3. Државни капитал</t>
  </si>
  <si>
    <t>303</t>
  </si>
  <si>
    <t>4. Улози друштава за узајамно осигурање са ограниченим доприносом</t>
  </si>
  <si>
    <t>304</t>
  </si>
  <si>
    <t>5. Улози друштава за узајамно осигурање са неограниченим доприносом</t>
  </si>
  <si>
    <t>309</t>
  </si>
  <si>
    <t>6. Остали капитал</t>
  </si>
  <si>
    <t>310 до 312</t>
  </si>
  <si>
    <t>II - УПИСАНИ НЕУПЛАЋЕНИ КАПИТАЛ</t>
  </si>
  <si>
    <t>320</t>
  </si>
  <si>
    <t>III - ЕМИСИОНА ПРЕМИЈА</t>
  </si>
  <si>
    <t>дио 32</t>
  </si>
  <si>
    <t>321</t>
  </si>
  <si>
    <t>1. Законске резерве</t>
  </si>
  <si>
    <t>322</t>
  </si>
  <si>
    <t>2. Статутарне резерве</t>
  </si>
  <si>
    <t>323</t>
  </si>
  <si>
    <t>3. Друге резерве утврђене актима друштва</t>
  </si>
  <si>
    <t>324</t>
  </si>
  <si>
    <t>4. Резерве за сопствене акције</t>
  </si>
  <si>
    <t>329</t>
  </si>
  <si>
    <t>5. Остале резерве из добитка</t>
  </si>
  <si>
    <t>333</t>
  </si>
  <si>
    <t>34</t>
  </si>
  <si>
    <t>340</t>
  </si>
  <si>
    <t>1. Нераспоређени добитак ранијих година</t>
  </si>
  <si>
    <t>341</t>
  </si>
  <si>
    <t>2. Нераспоређени добитак текуће године</t>
  </si>
  <si>
    <t>35</t>
  </si>
  <si>
    <t>350</t>
  </si>
  <si>
    <t>1. Губитак ранијих година</t>
  </si>
  <si>
    <t>351</t>
  </si>
  <si>
    <t>2. Губитак текуће године</t>
  </si>
  <si>
    <t>40</t>
  </si>
  <si>
    <t>400</t>
  </si>
  <si>
    <t>1. Математичка резерва животних осигурања</t>
  </si>
  <si>
    <t>401</t>
  </si>
  <si>
    <t>2. Резервисања за учешће у добитку</t>
  </si>
  <si>
    <t>402</t>
  </si>
  <si>
    <t>3. Резервисања за изравнање ризика</t>
  </si>
  <si>
    <t>403</t>
  </si>
  <si>
    <t>4. Резервисања за задржане кауције и депозите</t>
  </si>
  <si>
    <t>404</t>
  </si>
  <si>
    <t>5. Резервисања за трошкове реструктурисања</t>
  </si>
  <si>
    <t>405</t>
  </si>
  <si>
    <t>6. Резервисања за бонусе и попусте</t>
  </si>
  <si>
    <t>406</t>
  </si>
  <si>
    <t>7. Резервисања за накнаде и бенефиције запослених</t>
  </si>
  <si>
    <t>409</t>
  </si>
  <si>
    <t>41</t>
  </si>
  <si>
    <t>410</t>
  </si>
  <si>
    <t>1. Обавезе које се могу конвертовати у капитал</t>
  </si>
  <si>
    <t>411</t>
  </si>
  <si>
    <t>2. Обавезе према повезаним правним лицима</t>
  </si>
  <si>
    <t>412</t>
  </si>
  <si>
    <t>3. Обавезе по емитованим дугорочним хартијама од вриједности</t>
  </si>
  <si>
    <t>413 и 414</t>
  </si>
  <si>
    <t>4. Дугорочни кредити</t>
  </si>
  <si>
    <t>415 и 416</t>
  </si>
  <si>
    <t>5. Дугорочне обавезе по  финансијском лизингу</t>
  </si>
  <si>
    <t>417</t>
  </si>
  <si>
    <t>6. Дугорочне обавезе по фер вриједности кроз биланс успјеха</t>
  </si>
  <si>
    <t>418</t>
  </si>
  <si>
    <t>7. Одложене пореске обавезе</t>
  </si>
  <si>
    <t>419</t>
  </si>
  <si>
    <t>8. Остале дугорочне обавезе</t>
  </si>
  <si>
    <t>42 до 48</t>
  </si>
  <si>
    <t>42</t>
  </si>
  <si>
    <t>420</t>
  </si>
  <si>
    <t>а) Краткорочне финансијске обавезе према повезаним правним лицима</t>
  </si>
  <si>
    <t>421</t>
  </si>
  <si>
    <t>б) Обавезе по емитованим краткорочним хартијама од вриједности</t>
  </si>
  <si>
    <t>422 и 423</t>
  </si>
  <si>
    <t>в) Краткорочни кредити</t>
  </si>
  <si>
    <t>424 и 425</t>
  </si>
  <si>
    <t>г) Дио дугорочних финансијских обавеза који доспијева у периоду до годину дана</t>
  </si>
  <si>
    <t>426</t>
  </si>
  <si>
    <t>д) Краткорочне обавезе по фер вриједности кроз биланс успјеха</t>
  </si>
  <si>
    <t>427</t>
  </si>
  <si>
    <t>ђ) Обавезе по основу сталних средстава намијењених продаји и средстава пословања које се обуставља</t>
  </si>
  <si>
    <t>429</t>
  </si>
  <si>
    <t>е) Остале краткорочне финансијске обавезе</t>
  </si>
  <si>
    <t>43</t>
  </si>
  <si>
    <t>430 и 431</t>
  </si>
  <si>
    <t>а) Обавезе по основу штета и уговорених износа</t>
  </si>
  <si>
    <t>432 и 434</t>
  </si>
  <si>
    <t>433 и 435</t>
  </si>
  <si>
    <t>в) Обавезе по основу удјела у штетама и уговореним износима из саосигурања</t>
  </si>
  <si>
    <t>440 до 449</t>
  </si>
  <si>
    <t>3. Обавезе за премију и специфичне обавезе</t>
  </si>
  <si>
    <t>45</t>
  </si>
  <si>
    <t>450 до 455</t>
  </si>
  <si>
    <t>а) Обавезе по основу бруто зарада</t>
  </si>
  <si>
    <t>456 до 458</t>
  </si>
  <si>
    <t>б) Обавезе по основу бруто накнада зарада</t>
  </si>
  <si>
    <t>460 до 469</t>
  </si>
  <si>
    <t>5. Друге обавезе из пословања</t>
  </si>
  <si>
    <t>47, осим 474</t>
  </si>
  <si>
    <t>6. Обавезе за порезе, доприносе и друге краткорочне обавезе</t>
  </si>
  <si>
    <t>474</t>
  </si>
  <si>
    <t>7. Обавезе за порез из резултата</t>
  </si>
  <si>
    <t>497</t>
  </si>
  <si>
    <t>8. Одложене пореске обавезе</t>
  </si>
  <si>
    <t>49, осим 497</t>
  </si>
  <si>
    <t>490</t>
  </si>
  <si>
    <t>а) Преносне премије животних осигурања</t>
  </si>
  <si>
    <t>491</t>
  </si>
  <si>
    <t>б) Преносне премије неживотних осигурања</t>
  </si>
  <si>
    <t>492</t>
  </si>
  <si>
    <t>493</t>
  </si>
  <si>
    <t>г) Резервисане штете животних осигурања</t>
  </si>
  <si>
    <t>494</t>
  </si>
  <si>
    <t>д) Резервисане штете неживотних осигурања</t>
  </si>
  <si>
    <t>495</t>
  </si>
  <si>
    <t>496, 498 и 499</t>
  </si>
  <si>
    <t>е) Друга пасивна временска разграничења</t>
  </si>
  <si>
    <t>89</t>
  </si>
  <si>
    <t>Д. ВАНБИЛАНСНА ПАСИВА</t>
  </si>
  <si>
    <t>Ознака АОП</t>
  </si>
  <si>
    <t>Текућа година</t>
  </si>
  <si>
    <t>Претходна година</t>
  </si>
  <si>
    <t>А. ПОСЛОВНИ ПРИХОДИ И РАСХОДИ
I - ПОСЛОВНИ ПРИХОДИ (202+208+209+210+211+212)</t>
  </si>
  <si>
    <t>600, 602, 605</t>
  </si>
  <si>
    <t>а) Приходи од премије осигурања, саосигурања, реосигурања и ретроцесија животних осигурања</t>
  </si>
  <si>
    <t>б) Приходи од премија добровољног пензијског осигурања</t>
  </si>
  <si>
    <t>в) Приходи по основу учешћа саосигурања и реосигурања у накнади штета животних осигурања</t>
  </si>
  <si>
    <t>г) Приходи од укидања и смањења резервисања животних осигурања, реосигурања и ретроцесија</t>
  </si>
  <si>
    <t>606 до 609</t>
  </si>
  <si>
    <t>д) Остали приходи по основу животног осигурања</t>
  </si>
  <si>
    <t>610 до 619</t>
  </si>
  <si>
    <t>620 до 629</t>
  </si>
  <si>
    <t>630 до 639</t>
  </si>
  <si>
    <t>4. Приходи од укидања и смањења резервисања неживотних осигурања</t>
  </si>
  <si>
    <t>640 до 649</t>
  </si>
  <si>
    <t>5. Приходи од поврата пореских и других дажбина и приходи од премија, субвенција, дотација, донација и сл.</t>
  </si>
  <si>
    <t>650 до 659</t>
  </si>
  <si>
    <t>6. Други пословни приходи</t>
  </si>
  <si>
    <t>а) Математичка резерва животних осигурања, осим добровољног пензијског осигурања</t>
  </si>
  <si>
    <t>б) Математичка резерва добровољног пензијског осигурања</t>
  </si>
  <si>
    <t>в) Допринос за превентиву</t>
  </si>
  <si>
    <t>г) Ватрогасни допринос</t>
  </si>
  <si>
    <t>д) Допринос Заштитном фонду</t>
  </si>
  <si>
    <t>ђ) Расходи за дугорочна резервисања за изравнање ризика</t>
  </si>
  <si>
    <t>510, 513</t>
  </si>
  <si>
    <t>а) Накнаде штета, уговорених износа и удјела у штетама животних осигурања</t>
  </si>
  <si>
    <t>б) Накнаде штета и уговорених сума добровољног пензијског осигурања</t>
  </si>
  <si>
    <t>512, 514</t>
  </si>
  <si>
    <t>в) Расходи по основу премија и провизија саосигурања, реосигурања и ретроцесија животних осигурања</t>
  </si>
  <si>
    <t>515, 516, 517</t>
  </si>
  <si>
    <t>г) Резервисања за штете, удјеле у штетама и остала резервисања по основу животних осигурања</t>
  </si>
  <si>
    <t>д) Расходи по основу бонуса и попуста животних осигурања</t>
  </si>
  <si>
    <t>520, 521, 522, 524</t>
  </si>
  <si>
    <t>а) Накнаде штета, осигураних сума, других уговорених износа и удјели у штетама неживотних осигурања</t>
  </si>
  <si>
    <t>523, 525</t>
  </si>
  <si>
    <t>б)  Расходи по основу премија и провизија саосигурања, реосигурања и ретроцесија неживотних осигурања</t>
  </si>
  <si>
    <t>526, 527, 529</t>
  </si>
  <si>
    <t>а) Трошкови амортизације</t>
  </si>
  <si>
    <t>533 до 539</t>
  </si>
  <si>
    <t>б) Трошкови резервисања</t>
  </si>
  <si>
    <t>а) Трошкови материјала, горива и енергије</t>
  </si>
  <si>
    <t>б) Трошкови провизија</t>
  </si>
  <si>
    <t>542, 543</t>
  </si>
  <si>
    <t>544, 545, 547, 548, 549</t>
  </si>
  <si>
    <t>г) Нематеријални трошкови</t>
  </si>
  <si>
    <t>д) Трошкови пореза и доприноса</t>
  </si>
  <si>
    <t>а) Трошкови бруто зарада и накнада зарада</t>
  </si>
  <si>
    <t>б) Остали лични расходи и накнаде</t>
  </si>
  <si>
    <t>III - ПОСЛОВНИ ДОБИТАК (201-213)</t>
  </si>
  <si>
    <t>IV - ПОСЛОВНИ ГУБИТАК (213-201)</t>
  </si>
  <si>
    <t>660, 661</t>
  </si>
  <si>
    <t>1. Финансијски приходи од матичних, зависних и осталих повезаних правних лица</t>
  </si>
  <si>
    <t>2. Приход од камата</t>
  </si>
  <si>
    <t>3. Позитивне курсне разлике</t>
  </si>
  <si>
    <t>664, 665, 669</t>
  </si>
  <si>
    <t>4. Остали финансијски приходи</t>
  </si>
  <si>
    <t>560, 561</t>
  </si>
  <si>
    <t>1. Финансијски расходи из односа са матичним, зависним и осталим повезаним правним лицима</t>
  </si>
  <si>
    <t>2. Расходи камата</t>
  </si>
  <si>
    <t>3. Негативне курсне разлике</t>
  </si>
  <si>
    <t>564, 565, 569</t>
  </si>
  <si>
    <t>4. Остали расходи</t>
  </si>
  <si>
    <t>670, 671</t>
  </si>
  <si>
    <t>2. Добици од продаје учешћа и дугорочних хартија од вриједности</t>
  </si>
  <si>
    <t>3. Приходи по основу ефеката уговорене заштите од ризика</t>
  </si>
  <si>
    <t>673, 674, 675, 677, 678, 679</t>
  </si>
  <si>
    <t>4. Остали приходи</t>
  </si>
  <si>
    <t>570, 571</t>
  </si>
  <si>
    <t>2. Губици по основу продаје учешћа у капиталу и хартија од вриједности</t>
  </si>
  <si>
    <t>3. Расходи по основу ефеката уговорене заштите од ризика</t>
  </si>
  <si>
    <t>573, 574, 576, 577 и 579</t>
  </si>
  <si>
    <t>680, 681, 682</t>
  </si>
  <si>
    <t>2. Приходи од усклађивања вриједности дугорочних финансијских пласмана и финансијских средстава расположивих за продају</t>
  </si>
  <si>
    <t>684 до 689</t>
  </si>
  <si>
    <t>3. Остали приходи од усклађивања вриједности имовине</t>
  </si>
  <si>
    <t>580, 581, 582</t>
  </si>
  <si>
    <t>2. Обезврјеђење дугорочних финансијских пласмана и финансијских средстава расположивих за продају</t>
  </si>
  <si>
    <t>584 до 589</t>
  </si>
  <si>
    <t>3. Остали расходи по основу усклађивања вриједности имовине</t>
  </si>
  <si>
    <t>Ђ. ГУБИТАК ПОСЛОВАЊА КОЈЕ СЕ ОБУСТАВЉА</t>
  </si>
  <si>
    <t>И. ТЕКУЋИ И ОДЛОЖЕНИ ПОРЕЗ НА ДОБИТ
1. Порески расходи периода</t>
  </si>
  <si>
    <t>дио 722</t>
  </si>
  <si>
    <t>2. Одложени порески расходи периода</t>
  </si>
  <si>
    <t>3. Одложени порески приходи периода</t>
  </si>
  <si>
    <t>1. Добици по основу смањења ревалоризационих резерви на сталним средствима, осим ХОВ расположивих за продају</t>
  </si>
  <si>
    <t>2. Добици по основу промјене фер вриједности ХОВ расположивих за продају</t>
  </si>
  <si>
    <t>3. Добици по основу превођења финансијских извјештаја иностраног пословања</t>
  </si>
  <si>
    <t>4. Актуарски добици од планова дефинисаних примања</t>
  </si>
  <si>
    <t>5. Ефективни дио добитака по основу заштите од ризика готовинских токова</t>
  </si>
  <si>
    <t>6. Остали добици утврђени директно у капиталу</t>
  </si>
  <si>
    <t>1. Губици по основу промјене фер вриједности ХОВ расположивих за продају</t>
  </si>
  <si>
    <t>2. Губици по основу превођења финансијских извјештаја иностраног пословања</t>
  </si>
  <si>
    <t>3. Актуарски губици од планова дефинисаних примања</t>
  </si>
  <si>
    <t>4. Ефективни дио губитака по основу заштите од ризика готовинских токова</t>
  </si>
  <si>
    <t>5. Остали губици утврђени директно у капиталу</t>
  </si>
  <si>
    <t>Љ. ПОРЕЗ НА ДОБИТАК КОЈИ СЕ ОДНОСИ НА ОСТАЛЕ ДОБИТКЕ И ГУБИТКЕ</t>
  </si>
  <si>
    <t>Дио нето добитка/губитка који припада већинским власницима</t>
  </si>
  <si>
    <t>Дио нето добитка/губитка који припада мањинским власницима</t>
  </si>
  <si>
    <t>Обична зарада по акцији</t>
  </si>
  <si>
    <t>Разријеђена зарада по акцији</t>
  </si>
  <si>
    <t>Просјечан број запослених по основу часова рада</t>
  </si>
  <si>
    <t>Просјечан број запослених по основу стања на крају мјесеца</t>
  </si>
  <si>
    <t>А. ТОКОВИ ГОТОВИНЕ ИЗ ПОСЛОВНИХ АКТИВНОСТИ
I - Приливи готовине из пословних активности (502 до 505)</t>
  </si>
  <si>
    <t>1. Приливи од премије осигурања, саосигурања и примљени аванси</t>
  </si>
  <si>
    <t>2. Приливи од премије реосигурања и ретроцесија</t>
  </si>
  <si>
    <t>3. Приливи од учешћа у накнади штете</t>
  </si>
  <si>
    <t>4. Остали приливи из пословних активности</t>
  </si>
  <si>
    <t>II - Одливи готовине из пословних активности (507 до 514)</t>
  </si>
  <si>
    <t>1. Одлив по основу накнаде штете из осигурања и удјела у штетама из саосигурања и дати аванси</t>
  </si>
  <si>
    <t>2. Одливи по основу накнаде штета и удјела из реосигурања и ретроцесија</t>
  </si>
  <si>
    <t>3. Одливи по основу премија саосигурања, реосигурања и ретроцесија</t>
  </si>
  <si>
    <t>4. Одливи по основу исплата зарада, накнада зарада и осталих личних расхода</t>
  </si>
  <si>
    <t>5. Одливи по основу трошкова спровођења осигурања</t>
  </si>
  <si>
    <t>6. Одливи по основу плаћених камата</t>
  </si>
  <si>
    <t>7. Одливи по основу пореза на добит</t>
  </si>
  <si>
    <t>8. Остали одливи из пословних активности</t>
  </si>
  <si>
    <t>III - Нето прилив готовине из пословних активности (501 - 506)</t>
  </si>
  <si>
    <t>IV - Нето одлив готовине из пословних активности (506 - 501)</t>
  </si>
  <si>
    <t>Б. ТОКОВИ ГОТОВИНЕ ИЗ АКТИВНОСТИ ИНВЕСТИРАЊА
I - Приливи готовине из активности инвестирања (518 до 523)</t>
  </si>
  <si>
    <t>1. Прилив по основу краткорочних финансијских пласмана</t>
  </si>
  <si>
    <t>2. Приливи по основу продаје акција и удјела</t>
  </si>
  <si>
    <t>3. Приливи по основу продаје нематеријалних улагања, некретнина, постројења, опреме, инвестиционих некретнина</t>
  </si>
  <si>
    <t>4. Приливи по основу камата</t>
  </si>
  <si>
    <t>5. Прилив од дивиденди и учешћа у добитку</t>
  </si>
  <si>
    <t>6. Прилив по основу осталих дугорочних финансијских пласмана</t>
  </si>
  <si>
    <t>II - Одливи готовине из активности пласирања и инвестирања (525 до 528)</t>
  </si>
  <si>
    <t>1. Одливи по основу краткорочних финансијских пласмана</t>
  </si>
  <si>
    <t xml:space="preserve">2. Одливи по основу куповине акција и удјела </t>
  </si>
  <si>
    <t>3. Одливи на основу куповине нематеријалних улагања, некретнина, постројења, опреме, инвестиционих некретнина</t>
  </si>
  <si>
    <t>4. Одливи по основу осталих дугорочних финансијских пласмана</t>
  </si>
  <si>
    <t>III - Нето прилив готовине из активности инвестирања (517 - 524)</t>
  </si>
  <si>
    <t>IV - Нето одлив готовине из активности инвестирања (524 - 517)</t>
  </si>
  <si>
    <t>В. ТОКОВИ ГОТОВИНЕ ИЗ АКТИВНОСТИ ФИНАНСИРАЊА 
I. Приливи готовине из активности финансирања (532 до 535)</t>
  </si>
  <si>
    <t>1. Прилив по основу повећања основног капитала</t>
  </si>
  <si>
    <t>2. Прилив по основу дугорочних кредита</t>
  </si>
  <si>
    <t>3. Прилив по основу краткорочних кредита</t>
  </si>
  <si>
    <t>4. Приливи по основу осталих дугорочних и краткорочних обавеза</t>
  </si>
  <si>
    <t>II - Одливи готовине из активности финансирања (537 до 542)</t>
  </si>
  <si>
    <t>1. Одлив по основу откупа сопствених акција и удјела</t>
  </si>
  <si>
    <t>2. Одливи по основу дугорочних кредита</t>
  </si>
  <si>
    <t>3. Одливи по основу краткорочних кредита</t>
  </si>
  <si>
    <t>4. Одливи по основу финансијског лизинга</t>
  </si>
  <si>
    <t>5. Одливи по основу исплаћених дивиденди</t>
  </si>
  <si>
    <t>6. Одливи по основу осталих дугорочних и краткорочних обавеза</t>
  </si>
  <si>
    <t>III - Нето прилив готовине из активности финансирања (531-536)</t>
  </si>
  <si>
    <t>IV - Нето одлив готовине из активности финансирања (536-531)</t>
  </si>
  <si>
    <t>Г. УКУПНИ ПРИЛИВ ГОТОВИНЕ (501+517+531)</t>
  </si>
  <si>
    <t>Д. УКУПНИ ОДЛИВ ГОТОВИНЕ (506+524+536)</t>
  </si>
  <si>
    <t>Ђ. НЕТО ПРИЛИВ ГОТОВИНЕ (545-546)</t>
  </si>
  <si>
    <t>Е. НЕТО ОДЛИВ ГОТОВИНЕ (546-545)</t>
  </si>
  <si>
    <t>Ж. ГОТОВИНА НА ПОЧЕТКУ ОБРАЧУНСКОГ ПЕРИОДА</t>
  </si>
  <si>
    <t>З. ПОЗИТИВНЕ КУРСНЕ РАЗЛИКЕ ПО ОСНОВУ ПРЕРАЧУНА ГОТОВИНЕ</t>
  </si>
  <si>
    <t>И. НЕГАТИВНЕ КУРСНЕ РАЗЛИКЕ ПО ОСНОВУ ПРЕРАЧУНА ГОТОВИНЕ</t>
  </si>
  <si>
    <t>Ј. ГОТОВИНА НА КРАЈУ ОБРАЧУНСКОГ ПЕРИОДА (549+547-548+550-551)</t>
  </si>
  <si>
    <t>2. Ефекти промјена у рачунов. политикама</t>
  </si>
  <si>
    <t>3. Ефекти исправке грешака</t>
  </si>
  <si>
    <t>Квалификација</t>
  </si>
  <si>
    <t xml:space="preserve">Број запослених </t>
  </si>
  <si>
    <t>прибава осигурања</t>
  </si>
  <si>
    <t>обрада штета</t>
  </si>
  <si>
    <t>остало</t>
  </si>
  <si>
    <t>6=(3+4+5)</t>
  </si>
  <si>
    <t>НK</t>
  </si>
  <si>
    <t>ПК</t>
  </si>
  <si>
    <t>НС</t>
  </si>
  <si>
    <t>КВ</t>
  </si>
  <si>
    <t>ССС</t>
  </si>
  <si>
    <t>ВКВ</t>
  </si>
  <si>
    <t>ВШС</t>
  </si>
  <si>
    <t>ВСС</t>
  </si>
  <si>
    <t>МР</t>
  </si>
  <si>
    <t>ДР</t>
  </si>
  <si>
    <t>Образац: КС-Р</t>
  </si>
  <si>
    <t>22</t>
  </si>
  <si>
    <t>26</t>
  </si>
  <si>
    <t>УКУПНО ЖИВОТНA ОСИГУРАЊA</t>
  </si>
  <si>
    <t xml:space="preserve">Резервa за штете </t>
  </si>
  <si>
    <t>Резерва за трошкове обраде штета</t>
  </si>
  <si>
    <t>У редовном поступку</t>
  </si>
  <si>
    <t>У спору</t>
  </si>
  <si>
    <t xml:space="preserve">Укупно </t>
  </si>
  <si>
    <t>7=(3+5)</t>
  </si>
  <si>
    <t>8=(4+6)</t>
  </si>
  <si>
    <t>10=(8+9)</t>
  </si>
  <si>
    <t>12=(10+11)</t>
  </si>
  <si>
    <t>14=(12-13)</t>
  </si>
  <si>
    <t>Биланс стања-реосигурање</t>
  </si>
  <si>
    <t>Биланс токова готовине-реосигурање</t>
  </si>
  <si>
    <t>Извјештај о промјенама на капиталу-реосигурање</t>
  </si>
  <si>
    <t>Осигурање брака и осигурање рођења</t>
  </si>
  <si>
    <t>Тонтине</t>
  </si>
  <si>
    <t>Управљање групним пензијским фондом</t>
  </si>
  <si>
    <t>РШ-Р</t>
  </si>
  <si>
    <t>Обрачуната премија</t>
  </si>
  <si>
    <t>Број реосигурања</t>
  </si>
  <si>
    <t>Обрачун мјеродавне премије</t>
  </si>
  <si>
    <t>Обрачун мјеродавних штета</t>
  </si>
  <si>
    <t>Трошкови спровођења осигурања</t>
  </si>
  <si>
    <t>Нето технички резултат</t>
  </si>
  <si>
    <t>Мјеродавна премија</t>
  </si>
  <si>
    <t>Мјеродавна премија у самопридржају</t>
  </si>
  <si>
    <t>Ријешени одштетни захтјеви</t>
  </si>
  <si>
    <t>Мјеродавне штете</t>
  </si>
  <si>
    <t>Мјеродавне штете у самопридржају</t>
  </si>
  <si>
    <t>Промјена у осталим техничким резервама</t>
  </si>
  <si>
    <t>Обрачун математичке резерве</t>
  </si>
  <si>
    <t>Обрачун осталих техничких резерви</t>
  </si>
  <si>
    <t>Промјена математичке резерве у самопридржају</t>
  </si>
  <si>
    <t>Удио  ријешених штета по пасивном послу (дио од 14)</t>
  </si>
  <si>
    <t>ТРЖ-Р</t>
  </si>
  <si>
    <t xml:space="preserve">Износ предат у ретроцесију  </t>
  </si>
  <si>
    <t>Удио ретроцесије у ријешеним штетама</t>
  </si>
  <si>
    <t>Провизије из ретроцесије и удио у добити</t>
  </si>
  <si>
    <t>Удио ретроцесије у резервама
(дио од 12)</t>
  </si>
  <si>
    <t>Резултат улагања средстава</t>
  </si>
  <si>
    <t>Износ резерви за настале, а непријављене штете IBNR</t>
  </si>
  <si>
    <t>Извјештај о нето техничком резултату за неживотна осигурања - реосигурање</t>
  </si>
  <si>
    <t>Извјештај о нето техничком резултату за животна осигурања - реосигурање</t>
  </si>
  <si>
    <t>Биланс успјеха</t>
  </si>
  <si>
    <t>Извјештај  о штетама - реосигурање</t>
  </si>
  <si>
    <t>Извјештај о структури бруто резерви за штете - реосигурање</t>
  </si>
  <si>
    <t>Извјештај о квалификационој структури и броју запослених -реосигурање</t>
  </si>
  <si>
    <t>9 = (3+5-7)</t>
  </si>
  <si>
    <t>10 = (9-4-6+8)</t>
  </si>
  <si>
    <t>17= (11-13+15)</t>
  </si>
  <si>
    <t>18= (17-12+14-16)</t>
  </si>
  <si>
    <t>23 = (19-20-21+22)</t>
  </si>
  <si>
    <t>17=(11-13+15)</t>
  </si>
  <si>
    <t>28 = (24-25-26+27)</t>
  </si>
  <si>
    <t>1. Приходи од премије осигурања, саосигурања, реосигурања и ретроцесија животних осигурања (203 до 207)</t>
  </si>
  <si>
    <t>2. Приходи од премијa осигурања, саосигурања, реосигурања и ретроцесија неживотних осигурања</t>
  </si>
  <si>
    <t>3. Приходи по основу учешћа саосигурања, реосигурања и ретроцесија у накнади штета неживотних осигурања</t>
  </si>
  <si>
    <t>II - ПОСЛОВНИ РАСХОДИ (214+236)</t>
  </si>
  <si>
    <t>1. Функционални расходи (215+225+231)</t>
  </si>
  <si>
    <t>1.1. Расходи за дугорочна резервисања и функционалне доприносе (216 до 224)</t>
  </si>
  <si>
    <t>е) Доприноси прописани посебним законима</t>
  </si>
  <si>
    <t>ж) Повећање других техничких резерви</t>
  </si>
  <si>
    <t>з) Остали расходи за дугорочна резервисања и функционалне доприносе</t>
  </si>
  <si>
    <t>1.2. Накнаде штета, уговорених износа и премија саосигурања и реосигурања (226 до 230)</t>
  </si>
  <si>
    <t>1.3. Накнаде штета и остале накнаде неживотних осигурања (232 до 235)</t>
  </si>
  <si>
    <t>в) Расходи по основу бонуса и попуста неживотних осигурања</t>
  </si>
  <si>
    <t>г) Резервисања за штете, удјеле у штети и остала резервисања по основу неживотних осигурања</t>
  </si>
  <si>
    <t>2. Трошкови спровођења осигурања (237+240+246)</t>
  </si>
  <si>
    <t>2.1. Трошкови амортизације и резервисања (238+239)</t>
  </si>
  <si>
    <t>2.2. Трошкови материјала, енергије, услуга и нематеријални трошкови (241 до 245)</t>
  </si>
  <si>
    <t>в) Трошкови производних услуга, рекламе и пропаганде</t>
  </si>
  <si>
    <t>2.3. Трошкови зарада, накнада зарада и остали лични расходи (247+248)</t>
  </si>
  <si>
    <t>552 до 559</t>
  </si>
  <si>
    <t>Б. ФИНАНСИЈСКИ ПРИХОДИ И РАСХОДИ 
I - ФИНАНАСИЈСКИ ПРИХОДИ (252 до 255)</t>
  </si>
  <si>
    <t>II - ФИНАНСИЈСКИ РАСХОДИ (257 до 260)</t>
  </si>
  <si>
    <t>4. Остали финансијски расходи</t>
  </si>
  <si>
    <t>III - ДОБИТАК РЕДОВНЕ АКТИВНОСТИ (249+251-256) или (251-256-250)</t>
  </si>
  <si>
    <t>IV - ГУБИТАК РЕДОВНЕ АКТИВНОСТИ (250+256-251) или (256-251-249)</t>
  </si>
  <si>
    <t>В. ОСТАЛИ ПРИХОДИ И РАСХОДИ
I - ОСТАЛИ ПРИХОДИ (264 до 267)</t>
  </si>
  <si>
    <t>1. Добици од продаје нематеријалних средстава, некретнина, биолошких средстава, постројења и опреме и инвестиционих некретнина</t>
  </si>
  <si>
    <t>II - ОСТАЛИ РАСХОДИ (269 до 272)</t>
  </si>
  <si>
    <t>1. Губици по основу расходовања и продаје нематеријалних средстава, некретнина, билошких средстава, постројења, опреме и инвестиционих некретнина</t>
  </si>
  <si>
    <t>III - ДОБИТАК ПО ОСНОВУ ОСТАЛИХ ПРИХОДА И РАСХОДА (263-268)</t>
  </si>
  <si>
    <t>IV - ГУБИТАК ПО ОСНОВУ ОСТАЛИХ ПРИХОДА И РАСХОДА (268-263)</t>
  </si>
  <si>
    <t>Г. ПРИХОДИ И РАСХОДИ ОД УСКЛАЂИВАЊА ВРИЈЕДНОСТИ ИМОВИНЕ
I - ПРИХОДИ ОД УСКЛАЂИВАЊА ВРИЈЕДНОСТИ ИМОВИНЕ (276 до 278)</t>
  </si>
  <si>
    <t>1. Приходи од усклађивања вриједности нематеријалних средстава, некретнина, биолошких средстава, постројења, опреме и инвестиционих некретнина</t>
  </si>
  <si>
    <t>II - РАСХОДИ ОД УСКЛАЂИВАЊА ВРИЈЕДНОСТИ ИМОВИНЕ (280 до 282)</t>
  </si>
  <si>
    <t>1. Обезврјеђење нематеријалних средстава, некретнина, постројења, опреме и инвестиционих некретнина</t>
  </si>
  <si>
    <t>III - ДОБИТАК  ПО ОСНОВУ УСКЛАЂИВАЊА ВРИЈЕДНОСТИ ИМОВИНЕ (275-279)</t>
  </si>
  <si>
    <t>IV - ГУБИТАК  ПО ОСНОВУ УСКЛАЂИВАЊА ВРИЈЕДНОСТИ ИМОВИНЕ (279-275)</t>
  </si>
  <si>
    <t>Д. Добитак пословања које се обуставља</t>
  </si>
  <si>
    <t>Е. Приходи по основу промјене рачуноводствених политика и исправке грешака из ранијих година</t>
  </si>
  <si>
    <t>Ж. Расходи по основу промјене рачуноводствених политика и исправке грешака из ранијих година</t>
  </si>
  <si>
    <t>З. ДОБИТАК И ГУБИТАК ПРИЈЕ ОПОРЕЗИВАЊА
1. Добитак прије опорезивања (261+273+283+285+287-262-274-284-286-288)</t>
  </si>
  <si>
    <t>2. Губитак прије опорезивања (262+274+284+286+288-261-273-283-285-287)</t>
  </si>
  <si>
    <t>Ј. НЕТО ДОБИТАК И НЕТО ГУБИТАК ПЕРИОДА
1. Нето добитак текуће године (289-290-291-292+293)</t>
  </si>
  <si>
    <t>2. Нето губитак текуће године (290-289+291+292-293)</t>
  </si>
  <si>
    <t>К. ОСТАЛИ ДОБИЦИ И ГУБИЦИ У ПЕРИОДУ
I - ДОБИЦИ УТВРЂЕНИ ДИРЕКТНО У КАПИТАЛУ (297 до 302)</t>
  </si>
  <si>
    <t>II - ГУБИЦИ УТВРЂЕНИ ДИРЕКТНО У КАПИТАЛУ (304 до 308)</t>
  </si>
  <si>
    <t>Л. ОСТАЛИ ДОБИЦИ ИЛИ ГУБИЦИ У ПЕРИОДУ (296-303) или (303-296)</t>
  </si>
  <si>
    <t>М. НЕТО РЕЗУЛТАТ ПО ОСНОВУ ОСТАЛИХ ДОБИТАКА И ГУБИТАКА У ПЕРИОДУ (309±310)</t>
  </si>
  <si>
    <t>Н. УКУПАН НЕТО РЕЗУЛТАТ У ОБРАЧУНСКОМ ПЕРИОДУ
I - УКУПАН НЕТО ДОБИТАК У ОБРАЧУНСКОМ ПЕРИОДУ (294±311)</t>
  </si>
  <si>
    <t>II - УКУПАН НЕТО ГУБИТАК У ОБРАЧУНСКОМ ПЕРИОДУ (295±311)</t>
  </si>
  <si>
    <t>Обрачун осталих техничких резерви, осим резерви за штете и резерви за преносне премије</t>
  </si>
  <si>
    <r>
      <t>АКТИВА
A. СТАЛНА ИМОВИНА (002+</t>
    </r>
    <r>
      <rPr>
        <b/>
        <sz val="8"/>
        <rFont val="Times New Roman"/>
        <family val="1"/>
        <charset val="204"/>
      </rPr>
      <t>009+018+028+029</t>
    </r>
    <r>
      <rPr>
        <b/>
        <sz val="8"/>
        <rFont val="Times New Roman"/>
        <family val="1"/>
      </rPr>
      <t>)</t>
    </r>
  </si>
  <si>
    <r>
      <t>I - НЕМАТЕРИЈАЛНА СРЕДСТВА(003 до</t>
    </r>
    <r>
      <rPr>
        <b/>
        <sz val="8"/>
        <rFont val="Times New Roman"/>
        <family val="1"/>
        <charset val="204"/>
      </rPr>
      <t xml:space="preserve"> 008</t>
    </r>
    <r>
      <rPr>
        <b/>
        <sz val="8"/>
        <rFont val="Times New Roman"/>
        <family val="1"/>
      </rPr>
      <t>)</t>
    </r>
  </si>
  <si>
    <r>
      <t xml:space="preserve">010, </t>
    </r>
    <r>
      <rPr>
        <sz val="8"/>
        <rFont val="Times New Roman"/>
        <family val="1"/>
        <charset val="204"/>
      </rPr>
      <t>дио 019</t>
    </r>
  </si>
  <si>
    <r>
      <t xml:space="preserve">011, </t>
    </r>
    <r>
      <rPr>
        <sz val="8"/>
        <rFont val="Times New Roman"/>
        <family val="1"/>
        <charset val="204"/>
      </rPr>
      <t>дио 019</t>
    </r>
  </si>
  <si>
    <r>
      <t>012</t>
    </r>
    <r>
      <rPr>
        <sz val="8"/>
        <rFont val="Times New Roman"/>
        <family val="1"/>
        <charset val="204"/>
      </rPr>
      <t>, дио 019</t>
    </r>
  </si>
  <si>
    <t>013, дио 019</t>
  </si>
  <si>
    <t>4. Софтвер и остала права</t>
  </si>
  <si>
    <r>
      <t>014,</t>
    </r>
    <r>
      <rPr>
        <sz val="8"/>
        <rFont val="Times New Roman"/>
        <family val="1"/>
        <charset val="204"/>
      </rPr>
      <t xml:space="preserve"> дио 019</t>
    </r>
  </si>
  <si>
    <r>
      <t>5</t>
    </r>
    <r>
      <rPr>
        <sz val="8"/>
        <rFont val="Times New Roman"/>
        <family val="1"/>
      </rPr>
      <t xml:space="preserve">. Остала нематеријална </t>
    </r>
    <r>
      <rPr>
        <sz val="8"/>
        <rFont val="Times New Roman"/>
        <family val="1"/>
        <charset val="204"/>
      </rPr>
      <t>средства</t>
    </r>
  </si>
  <si>
    <r>
      <t>015</t>
    </r>
    <r>
      <rPr>
        <sz val="8"/>
        <rFont val="Times New Roman"/>
        <family val="1"/>
        <charset val="204"/>
      </rPr>
      <t>,016 дио 019</t>
    </r>
  </si>
  <si>
    <r>
      <t>6</t>
    </r>
    <r>
      <rPr>
        <sz val="8"/>
        <rFont val="Times New Roman"/>
        <family val="1"/>
      </rPr>
      <t xml:space="preserve">. Аванси и нематеријална </t>
    </r>
    <r>
      <rPr>
        <sz val="8"/>
        <rFont val="Times New Roman"/>
        <family val="1"/>
        <charset val="204"/>
      </rPr>
      <t>средства</t>
    </r>
    <r>
      <rPr>
        <sz val="8"/>
        <rFont val="Times New Roman"/>
        <family val="1"/>
      </rPr>
      <t xml:space="preserve"> у припреми</t>
    </r>
  </si>
  <si>
    <r>
      <t xml:space="preserve">II - НЕКРЕТНИНЕ, ИНВЕСТИЦИОНЕ НЕКРЕТНИНЕ ПОСТРОЈЕЊА, ОПРЕМА И ОСТАЛА ОСНОВНА СРЕДСТВА </t>
    </r>
    <r>
      <rPr>
        <b/>
        <sz val="8"/>
        <rFont val="Times New Roman"/>
        <family val="1"/>
        <charset val="204"/>
      </rPr>
      <t>(010 до 017)</t>
    </r>
  </si>
  <si>
    <r>
      <t xml:space="preserve">020, </t>
    </r>
    <r>
      <rPr>
        <sz val="8"/>
        <rFont val="Times New Roman"/>
        <family val="1"/>
        <charset val="204"/>
      </rPr>
      <t>дио 029</t>
    </r>
  </si>
  <si>
    <t>021, дио 029</t>
  </si>
  <si>
    <t>2. Биолошка средства</t>
  </si>
  <si>
    <r>
      <t>022,</t>
    </r>
    <r>
      <rPr>
        <sz val="8"/>
        <rFont val="Times New Roman"/>
        <family val="1"/>
        <charset val="204"/>
      </rPr>
      <t>дио 029</t>
    </r>
  </si>
  <si>
    <r>
      <t>3</t>
    </r>
    <r>
      <rPr>
        <sz val="8"/>
        <rFont val="Times New Roman"/>
        <family val="1"/>
      </rPr>
      <t>. Грађевински објекти</t>
    </r>
  </si>
  <si>
    <r>
      <t xml:space="preserve">023, </t>
    </r>
    <r>
      <rPr>
        <sz val="8"/>
        <rFont val="Times New Roman"/>
        <family val="1"/>
        <charset val="204"/>
      </rPr>
      <t>дио 029</t>
    </r>
  </si>
  <si>
    <r>
      <t>4</t>
    </r>
    <r>
      <rPr>
        <sz val="8"/>
        <rFont val="Times New Roman"/>
        <family val="1"/>
      </rPr>
      <t>. Постројења и опрема</t>
    </r>
  </si>
  <si>
    <r>
      <t>024,</t>
    </r>
    <r>
      <rPr>
        <sz val="8"/>
        <rFont val="Times New Roman"/>
        <family val="1"/>
        <charset val="204"/>
      </rPr>
      <t>дио 029</t>
    </r>
  </si>
  <si>
    <r>
      <t>5</t>
    </r>
    <r>
      <rPr>
        <sz val="8"/>
        <rFont val="Times New Roman"/>
        <family val="1"/>
      </rPr>
      <t>. Инвестиционе некретнине</t>
    </r>
  </si>
  <si>
    <t>025,дио 029</t>
  </si>
  <si>
    <t>6. Улагања на туђим некретнинама, постројењима и опреми</t>
  </si>
  <si>
    <r>
      <t>026,</t>
    </r>
    <r>
      <rPr>
        <sz val="8"/>
        <rFont val="Times New Roman"/>
        <family val="1"/>
        <charset val="204"/>
      </rPr>
      <t>дио 029</t>
    </r>
  </si>
  <si>
    <t>7. Остала основна средства</t>
  </si>
  <si>
    <r>
      <t>027,</t>
    </r>
    <r>
      <rPr>
        <sz val="8"/>
        <rFont val="Times New Roman"/>
        <family val="1"/>
        <charset val="204"/>
      </rPr>
      <t>028 дио 029</t>
    </r>
  </si>
  <si>
    <t>8. Аванси и некретнине, биолошка средства, постројења, опрема и инвестиционе некретнине у припреми</t>
  </si>
  <si>
    <r>
      <t xml:space="preserve">III - ДУГОРОЧНИ ФИНАНСИЈСКИ ПЛАСМАНИ </t>
    </r>
    <r>
      <rPr>
        <b/>
        <sz val="8"/>
        <rFont val="Times New Roman"/>
        <family val="1"/>
        <charset val="204"/>
      </rPr>
      <t>(019 до 027)</t>
    </r>
  </si>
  <si>
    <t>041,042 дио 049</t>
  </si>
  <si>
    <t>IV - ОСТАЛА ДУГОРОЧНА СРЕДСТВА</t>
  </si>
  <si>
    <t>040,дио 049</t>
  </si>
  <si>
    <r>
      <t>V</t>
    </r>
    <r>
      <rPr>
        <b/>
        <sz val="8"/>
        <rFont val="Times New Roman"/>
        <family val="1"/>
      </rPr>
      <t xml:space="preserve"> - ОДЛОЖЕНА ПОРЕСКА СРЕДСТВА</t>
    </r>
  </si>
  <si>
    <r>
      <t>Б.ТЕКУЋА ИМОВИНА</t>
    </r>
    <r>
      <rPr>
        <b/>
        <sz val="8"/>
        <rFont val="Times New Roman"/>
        <family val="1"/>
        <charset val="204"/>
      </rPr>
      <t xml:space="preserve"> (031+036+062+063)</t>
    </r>
  </si>
  <si>
    <r>
      <t xml:space="preserve">I - ЗАЛИХЕ, СТАЛНА СРЕДСТВА И СРЕДСТВА ОБУСТАВЉЕНОГ ПОСЛОВАЊА НАМИЈЕЊЕНА ПРОДАЈИ </t>
    </r>
    <r>
      <rPr>
        <b/>
        <sz val="8"/>
        <rFont val="Times New Roman"/>
        <family val="1"/>
        <charset val="204"/>
      </rPr>
      <t>(032 до 035)</t>
    </r>
  </si>
  <si>
    <r>
      <t xml:space="preserve">3. Стална средства </t>
    </r>
    <r>
      <rPr>
        <sz val="8"/>
        <rFont val="Times New Roman"/>
        <family val="1"/>
        <charset val="204"/>
      </rPr>
      <t>намјењена продаји и средства пословања које се обуставља</t>
    </r>
  </si>
  <si>
    <r>
      <t xml:space="preserve">II - КРАТКОРОЧНА ПОТРАЖИВАЊА, ПЛАСМАНИ И ГОТОВИНА </t>
    </r>
    <r>
      <rPr>
        <b/>
        <sz val="8"/>
        <rFont val="Times New Roman"/>
        <family val="1"/>
        <charset val="204"/>
      </rPr>
      <t>(037+046+047+048+058+061)</t>
    </r>
  </si>
  <si>
    <r>
      <t xml:space="preserve">1. Потраживања по основу премије, учешћа у накнади штете и остали купци </t>
    </r>
    <r>
      <rPr>
        <sz val="8"/>
        <rFont val="Times New Roman"/>
        <family val="1"/>
        <charset val="204"/>
      </rPr>
      <t>(038 до 045)</t>
    </r>
  </si>
  <si>
    <r>
      <t xml:space="preserve">ж) Потраживања по основу депозитне премије </t>
    </r>
    <r>
      <rPr>
        <sz val="8"/>
        <rFont val="Times New Roman"/>
        <family val="1"/>
        <charset val="204"/>
      </rPr>
      <t>осигурања, саосигурања и реосигурања</t>
    </r>
  </si>
  <si>
    <r>
      <t xml:space="preserve">4. Краткорочни финансијски пласмани </t>
    </r>
    <r>
      <rPr>
        <sz val="8"/>
        <rFont val="Times New Roman"/>
        <family val="1"/>
        <charset val="204"/>
      </rPr>
      <t>(049 до 057)</t>
    </r>
  </si>
  <si>
    <r>
      <t xml:space="preserve">5. Готовина и готовински еквиваленти </t>
    </r>
    <r>
      <rPr>
        <sz val="8"/>
        <rFont val="Times New Roman"/>
        <family val="1"/>
        <charset val="204"/>
      </rPr>
      <t>(059+060)</t>
    </r>
  </si>
  <si>
    <r>
      <t>Г.ПОСЛОВНА АКТИВА (001+</t>
    </r>
    <r>
      <rPr>
        <b/>
        <sz val="8"/>
        <rFont val="Times New Roman"/>
        <family val="1"/>
        <charset val="204"/>
      </rPr>
      <t>030+064)</t>
    </r>
  </si>
  <si>
    <t>065</t>
  </si>
  <si>
    <t>066</t>
  </si>
  <si>
    <r>
      <t xml:space="preserve">Ђ. УКУПНА АКТИВА </t>
    </r>
    <r>
      <rPr>
        <b/>
        <sz val="8"/>
        <rFont val="Times New Roman"/>
        <family val="1"/>
        <charset val="204"/>
      </rPr>
      <t>(065+066)</t>
    </r>
  </si>
  <si>
    <t>067</t>
  </si>
  <si>
    <t>ПАСИВА
А. КАПИТАЛ (102-109+110-111+112+118+119-120+121-124)</t>
  </si>
  <si>
    <t>IV - ЕМИСИОНИ ГУБИТАК</t>
  </si>
  <si>
    <t>V - РЕЗЕРВЕ ИЗ ДОБИТКА (113 до 117)</t>
  </si>
  <si>
    <t>325</t>
  </si>
  <si>
    <t>330, 331,332,334 и 336</t>
  </si>
  <si>
    <t>VI - РЕВАЛОРИЗАЦИОНЕ РЕЗЕРВЕ</t>
  </si>
  <si>
    <t>VII - НЕРЕАЛИЗОВАНИ ДОБИЦИ ПО ОСНОВУ ФИНАНСИЈСКИХ СРЕДСТАВА РАСПОЛОЖИВИХ ЗА ПРОДАЈУ</t>
  </si>
  <si>
    <t>335</t>
  </si>
  <si>
    <t>VIII - НЕРЕАЛИЗОВАНИ ГУБИЦИ ПО ОСНОВУ ФИНАНСИЈСКИХ СРЕДСТАВА РАСПОЛОЖИВИХ ЗА ПРОДАЈУ</t>
  </si>
  <si>
    <t>IX - НЕРАСПОРЕЂЕНИ ДОБИТАК (122+123)</t>
  </si>
  <si>
    <t>X ГУБИТАК ДО ВИСИНЕ КАПИТАЛА (125+126)</t>
  </si>
  <si>
    <t>Б. ДУГОРОЧНА РЕЗЕРВИСАЊА (128 до 136)</t>
  </si>
  <si>
    <t>407</t>
  </si>
  <si>
    <t>8.Друге техничке резерве осигурања</t>
  </si>
  <si>
    <t>9.Резервисања за судске спорове у току и остала дугорочна резервисања</t>
  </si>
  <si>
    <t>В.ОБАВЕЗЕ (138+147)</t>
  </si>
  <si>
    <t>I ДУГОРОЧНЕ ОБАВЕЗЕ (139 до 146)</t>
  </si>
  <si>
    <t>II КРАТКОРОЧНЕ ОБАВЕЗЕ (148+156+160+161+164+165+166+167+168)</t>
  </si>
  <si>
    <t>1. Краткорочне финансијске обавезе (149 до 155)</t>
  </si>
  <si>
    <t>2. Обавезе по основу штета и уговорених износа (157 до 159)</t>
  </si>
  <si>
    <t>б) Обавезе по основу удјела у штетама и уговореним износима из реосигурања и ретроцесије</t>
  </si>
  <si>
    <t>4. Обавезе по основу зарада и накнада зарада (162+163)</t>
  </si>
  <si>
    <t>9. Пасивна временска разграничења (169 до 175)</t>
  </si>
  <si>
    <t>в) Преносне премије саосигурања, реосигурања и ретроцесија</t>
  </si>
  <si>
    <t>ђ) Резервисања за удјеле у штетама по основу саосигурања, реосигурања и ретроцесија</t>
  </si>
  <si>
    <t>Г. ПОСЛОВНА ПАСИВА (101+127+137)</t>
  </si>
  <si>
    <t>Ђ. УКУПНА ПАСИВА (176+177)</t>
  </si>
  <si>
    <t xml:space="preserve"> Обрачуната  премија</t>
  </si>
  <si>
    <t>Бруто резерве за штете</t>
  </si>
  <si>
    <t>Резерве за штете у самопридржају</t>
  </si>
  <si>
    <t>Износ предат у ретроцесију</t>
  </si>
  <si>
    <t xml:space="preserve"> Извјештај о  премији - реосигурање</t>
  </si>
  <si>
    <t>26=24+25</t>
  </si>
  <si>
    <t>28=(10-18+23-26+27)</t>
  </si>
  <si>
    <t>31=29+30</t>
  </si>
  <si>
    <t>34=(10-18+23+28-31+32+33)</t>
  </si>
  <si>
    <t>Осигурање живота</t>
  </si>
  <si>
    <t>Рентно осигурање</t>
  </si>
  <si>
    <t xml:space="preserve">25 </t>
  </si>
  <si>
    <t>Осигурање са капитализацијом исплате</t>
  </si>
  <si>
    <t>Животно осигурање које је повезано са инвестиционим фондовима</t>
  </si>
  <si>
    <t>Р.Б.</t>
  </si>
  <si>
    <t>Осигурање од одговорности за употребу моторних возила</t>
  </si>
  <si>
    <t>Осигурање од грађанске одговорности за употребу ваздухоплова</t>
  </si>
  <si>
    <t>Осигурање возила која се крећу по копну, осим возила која се крећу по шинама</t>
  </si>
  <si>
    <t>Осигурање од одговорности за употребу пловила</t>
  </si>
  <si>
    <t>25</t>
  </si>
  <si>
    <t>Назив друштва/субјекта:</t>
  </si>
  <si>
    <t>Ознака друштва/субјекта:</t>
  </si>
  <si>
    <t>Одговорно лице:</t>
  </si>
  <si>
    <t>КМ</t>
  </si>
  <si>
    <t>Врста промјена у капиталу</t>
  </si>
  <si>
    <t>Капитал који припада власницима матичног друштва</t>
  </si>
  <si>
    <t>Удјели који немају контролу (мањински интереси)</t>
  </si>
  <si>
    <t>Укупни капитал (10 + 11)</t>
  </si>
  <si>
    <t>Акцијски капитал – власнички удјели</t>
  </si>
  <si>
    <t>Емисиона премија/ губитак</t>
  </si>
  <si>
    <t>Резерве</t>
  </si>
  <si>
    <t>Ревалоризационе резерве за некретнине, постројења и опрему</t>
  </si>
  <si>
    <t>Ревалоризационе резерве за финансијска средства вреднована по фер вриједности кроз остали укупни резултат</t>
  </si>
  <si>
    <t>Остале ревалоризационе резерве</t>
  </si>
  <si>
    <t>Акумулирана нераспоређена добит/(непокривени губитак)</t>
  </si>
  <si>
    <t>УКУПНО (3 + 4 + 5 + 6 ± 7 ± 8 ± 9)</t>
  </si>
  <si>
    <t>10=(3+4+5+6+7+8+9)</t>
  </si>
  <si>
    <t>901</t>
  </si>
  <si>
    <t>902</t>
  </si>
  <si>
    <t>903</t>
  </si>
  <si>
    <t>904</t>
  </si>
  <si>
    <t>5. Добит/(губитак) за годину</t>
  </si>
  <si>
    <t>905</t>
  </si>
  <si>
    <t>6. Остали укупни резултат за годину</t>
  </si>
  <si>
    <t>906</t>
  </si>
  <si>
    <t>7. Укупна добит/(губитак) (± 905 ± 906)</t>
  </si>
  <si>
    <t>907</t>
  </si>
  <si>
    <t>8. Емисија акцијског капитала и други облици повећања капитала</t>
  </si>
  <si>
    <t>908</t>
  </si>
  <si>
    <t>9. Стицање сопствених акција и други облици смањења капитала</t>
  </si>
  <si>
    <t>909</t>
  </si>
  <si>
    <t xml:space="preserve">10. Објављене дивиденде </t>
  </si>
  <si>
    <t>910</t>
  </si>
  <si>
    <t>11. Други облици расподјеле добити и покриће губитка</t>
  </si>
  <si>
    <t>911</t>
  </si>
  <si>
    <t>12. Остале промјене</t>
  </si>
  <si>
    <t>912</t>
  </si>
  <si>
    <t>913</t>
  </si>
  <si>
    <t>14. Ефекти промјена у рачуноводственим политикама</t>
  </si>
  <si>
    <t>914</t>
  </si>
  <si>
    <t>15. Ефекти исправки грешака</t>
  </si>
  <si>
    <t>915</t>
  </si>
  <si>
    <t>916</t>
  </si>
  <si>
    <t>17. Добит/(губитак) за годину</t>
  </si>
  <si>
    <t>917</t>
  </si>
  <si>
    <t>18. Остали укупни резултат за годину</t>
  </si>
  <si>
    <t>918</t>
  </si>
  <si>
    <t>19. Укупна добит/(губитак) (± 917 ± 918)</t>
  </si>
  <si>
    <t>919</t>
  </si>
  <si>
    <t>20. Емисија акцијског капитала и други облици повећања капитала</t>
  </si>
  <si>
    <t>920</t>
  </si>
  <si>
    <t>21. Стицање сопствених акција и други облици смањења капитала</t>
  </si>
  <si>
    <t>921</t>
  </si>
  <si>
    <t>22. Објављене дивиденде</t>
  </si>
  <si>
    <t>922</t>
  </si>
  <si>
    <t>23. Други облици расподјеле добити и покриће губитка</t>
  </si>
  <si>
    <t>923</t>
  </si>
  <si>
    <t>24. Остале промјене</t>
  </si>
  <si>
    <t>924</t>
  </si>
  <si>
    <t>925</t>
  </si>
  <si>
    <t>Осигурање од осталих штета на имовини</t>
  </si>
  <si>
    <t>Додатно осигурање уз осигурање живота</t>
  </si>
  <si>
    <t>Укупно пријављене штете у текућем извјештајном периоду</t>
  </si>
  <si>
    <t>Неисплаћени ријешени захтјеви из претходног извјештајног периода</t>
  </si>
  <si>
    <t>Неисплаћени ријешени одштетни захтјеви на крају извјештајног периода</t>
  </si>
  <si>
    <t>Резерве за пријављене штете на крају извјештајног периода</t>
  </si>
  <si>
    <t>Резерва за пријављене штете на крају извјештајног периода</t>
  </si>
  <si>
    <t>Преносна премија на почетку извјештајног периода</t>
  </si>
  <si>
    <t>Удио ретроцесије у преносној премији на почетку извјештајног периода</t>
  </si>
  <si>
    <t>Преносна премија на крају извјештајног периода</t>
  </si>
  <si>
    <t>Удио ретроцесије  у преносној премији на крају извјештајног периода</t>
  </si>
  <si>
    <t>Укупне резерве за штете на почетку извјештајног периода</t>
  </si>
  <si>
    <t>Удио ретроцесије у укупним резервама за штете на почетку извјештајног периода</t>
  </si>
  <si>
    <t>Укупне резерве за штете на крају извјештајног периода</t>
  </si>
  <si>
    <t>Удио ретроцесије у укупним резервама за штете на крају извјештајног периода</t>
  </si>
  <si>
    <t>Остале техничке резерве на почетку извјештајног периода</t>
  </si>
  <si>
    <t>Удио ретроцесије у осталим техничким резервама на почетку извјештајног периода</t>
  </si>
  <si>
    <t>Остале техничке резерве на крају извјештајног периода</t>
  </si>
  <si>
    <t>Удио ретроцесије у осталим техничким резервама на крају извјештајног периода</t>
  </si>
  <si>
    <t>Трошкови прибаве осигурања који терете текући извјештајни период</t>
  </si>
  <si>
    <t>Удио ретроцесије у преносној премији на крају извјештајног периода</t>
  </si>
  <si>
    <t>Математичка резерва на почетку извјештајног периода</t>
  </si>
  <si>
    <t>Удио ретроцесије у математичкој резерви  на почетку извјештајног периода</t>
  </si>
  <si>
    <t>Математичка резерва на крају извјештајног периода</t>
  </si>
  <si>
    <t>Удио ретроцесије у математичкој резерви на крају извјештајног периода</t>
  </si>
  <si>
    <t xml:space="preserve">Трошкови прибаве осигурања који терете текући извјештајни период </t>
  </si>
  <si>
    <t>Образац: ПК-Р</t>
  </si>
  <si>
    <t>Административни трошкови</t>
  </si>
  <si>
    <t>Образац: ТРНЖ-Р</t>
  </si>
  <si>
    <t>Образац: БУ-Р</t>
  </si>
  <si>
    <t>Образац: Ш-Р</t>
  </si>
  <si>
    <t>Образац:П-Р</t>
  </si>
  <si>
    <t>Образац:ТГ-Р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</si>
</sst>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[$-11C1A]dd\.mm\.yyyy;@"/>
    <numFmt numFmtId="166" formatCode="\A\r\i\a\l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7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</cellStyleXfs>
  <cellXfs count="546">
    <xf numFmtId="0" fontId="0" fillId="0" borderId="0" xfId="0"/>
    <xf numFmtId="0" fontId="6" fillId="2" borderId="0" xfId="1" applyFont="1" applyFill="1" applyBorder="1" applyAlignment="1" applyProtection="1">
      <alignment horizontal="right"/>
    </xf>
    <xf numFmtId="0" fontId="6" fillId="2" borderId="0" xfId="1" applyFont="1" applyFill="1" applyBorder="1" applyAlignment="1" applyProtection="1">
      <alignment horizontal="left"/>
    </xf>
    <xf numFmtId="0" fontId="7" fillId="2" borderId="0" xfId="0" applyFont="1" applyFill="1" applyAlignment="1" applyProtection="1"/>
    <xf numFmtId="0" fontId="6" fillId="2" borderId="0" xfId="0" applyFont="1" applyFill="1" applyAlignment="1" applyProtection="1"/>
    <xf numFmtId="0" fontId="7" fillId="2" borderId="0" xfId="2" applyFont="1" applyFill="1" applyAlignment="1" applyProtection="1"/>
    <xf numFmtId="0" fontId="8" fillId="0" borderId="0" xfId="0" applyFont="1"/>
    <xf numFmtId="0" fontId="10" fillId="0" borderId="39" xfId="1" applyFont="1" applyFill="1" applyBorder="1" applyAlignment="1" applyProtection="1">
      <alignment horizontal="center" vertical="center" wrapText="1"/>
    </xf>
    <xf numFmtId="0" fontId="10" fillId="0" borderId="3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35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/>
    <xf numFmtId="49" fontId="7" fillId="2" borderId="0" xfId="1" applyNumberFormat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wrapText="1"/>
    </xf>
    <xf numFmtId="49" fontId="7" fillId="2" borderId="0" xfId="1" applyNumberFormat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Protection="1"/>
    <xf numFmtId="165" fontId="7" fillId="2" borderId="0" xfId="0" applyNumberFormat="1" applyFont="1" applyFill="1" applyBorder="1" applyAlignment="1" applyProtection="1">
      <alignment horizontal="left"/>
    </xf>
    <xf numFmtId="0" fontId="5" fillId="0" borderId="0" xfId="1" applyFont="1"/>
    <xf numFmtId="0" fontId="5" fillId="2" borderId="0" xfId="1" applyFont="1" applyFill="1"/>
    <xf numFmtId="49" fontId="7" fillId="0" borderId="0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wrapText="1"/>
    </xf>
    <xf numFmtId="0" fontId="8" fillId="2" borderId="0" xfId="0" applyFont="1" applyFill="1" applyProtection="1"/>
    <xf numFmtId="0" fontId="8" fillId="2" borderId="0" xfId="0" applyFont="1" applyFill="1"/>
    <xf numFmtId="3" fontId="7" fillId="0" borderId="18" xfId="1" applyNumberFormat="1" applyFont="1" applyFill="1" applyBorder="1" applyProtection="1">
      <protection locked="0"/>
    </xf>
    <xf numFmtId="3" fontId="7" fillId="0" borderId="18" xfId="1" applyNumberFormat="1" applyFont="1" applyFill="1" applyBorder="1" applyProtection="1"/>
    <xf numFmtId="3" fontId="7" fillId="0" borderId="9" xfId="1" applyNumberFormat="1" applyFont="1" applyFill="1" applyBorder="1" applyProtection="1">
      <protection locked="0"/>
    </xf>
    <xf numFmtId="3" fontId="7" fillId="0" borderId="9" xfId="1" applyNumberFormat="1" applyFont="1" applyFill="1" applyBorder="1" applyProtection="1"/>
    <xf numFmtId="3" fontId="7" fillId="0" borderId="22" xfId="1" applyNumberFormat="1" applyFont="1" applyFill="1" applyBorder="1" applyProtection="1"/>
    <xf numFmtId="49" fontId="13" fillId="2" borderId="0" xfId="1" applyNumberFormat="1" applyFont="1" applyFill="1" applyBorder="1" applyAlignment="1" applyProtection="1">
      <alignment horizontal="center" vertical="center" wrapText="1"/>
    </xf>
    <xf numFmtId="0" fontId="7" fillId="2" borderId="0" xfId="1" applyFont="1" applyFill="1" applyBorder="1" applyProtection="1"/>
    <xf numFmtId="0" fontId="7" fillId="0" borderId="0" xfId="1" applyFont="1" applyFill="1" applyBorder="1" applyProtection="1"/>
    <xf numFmtId="0" fontId="7" fillId="0" borderId="0" xfId="1" applyFont="1" applyFill="1" applyBorder="1" applyProtection="1">
      <protection locked="0"/>
    </xf>
    <xf numFmtId="0" fontId="7" fillId="2" borderId="0" xfId="0" applyFont="1" applyFill="1" applyAlignment="1"/>
    <xf numFmtId="4" fontId="7" fillId="0" borderId="0" xfId="1" applyNumberFormat="1" applyFont="1" applyFill="1" applyBorder="1"/>
    <xf numFmtId="0" fontId="7" fillId="0" borderId="14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3" fontId="7" fillId="0" borderId="9" xfId="1" applyNumberFormat="1" applyFont="1" applyFill="1" applyBorder="1"/>
    <xf numFmtId="3" fontId="7" fillId="0" borderId="22" xfId="1" applyNumberFormat="1" applyFont="1" applyFill="1" applyBorder="1"/>
    <xf numFmtId="3" fontId="7" fillId="0" borderId="0" xfId="1" applyNumberFormat="1" applyFont="1" applyFill="1" applyBorder="1"/>
    <xf numFmtId="0" fontId="7" fillId="0" borderId="0" xfId="1" applyFont="1" applyFill="1" applyBorder="1"/>
    <xf numFmtId="49" fontId="7" fillId="2" borderId="0" xfId="1" applyNumberFormat="1" applyFont="1" applyFill="1" applyBorder="1" applyAlignment="1">
      <alignment horizontal="center"/>
    </xf>
    <xf numFmtId="0" fontId="7" fillId="2" borderId="0" xfId="1" applyFont="1" applyFill="1" applyBorder="1" applyAlignment="1">
      <alignment wrapText="1"/>
    </xf>
    <xf numFmtId="3" fontId="7" fillId="2" borderId="0" xfId="1" applyNumberFormat="1" applyFont="1" applyFill="1" applyBorder="1"/>
    <xf numFmtId="4" fontId="7" fillId="2" borderId="0" xfId="1" applyNumberFormat="1" applyFont="1" applyFill="1" applyBorder="1"/>
    <xf numFmtId="0" fontId="7" fillId="2" borderId="0" xfId="1" applyFont="1" applyFill="1" applyBorder="1"/>
    <xf numFmtId="4" fontId="7" fillId="2" borderId="0" xfId="1" applyNumberFormat="1" applyFont="1" applyFill="1" applyBorder="1" applyAlignment="1">
      <alignment horizontal="right"/>
    </xf>
    <xf numFmtId="49" fontId="7" fillId="2" borderId="24" xfId="0" applyNumberFormat="1" applyFont="1" applyFill="1" applyBorder="1" applyAlignment="1" applyProtection="1">
      <alignment horizontal="left"/>
      <protection locked="0"/>
    </xf>
    <xf numFmtId="49" fontId="7" fillId="2" borderId="25" xfId="0" applyNumberFormat="1" applyFont="1" applyFill="1" applyBorder="1" applyAlignment="1" applyProtection="1">
      <alignment horizontal="left"/>
      <protection locked="0"/>
    </xf>
    <xf numFmtId="165" fontId="7" fillId="2" borderId="25" xfId="0" applyNumberFormat="1" applyFont="1" applyFill="1" applyBorder="1" applyAlignment="1" applyProtection="1">
      <alignment horizontal="left"/>
      <protection locked="0"/>
    </xf>
    <xf numFmtId="1" fontId="7" fillId="2" borderId="25" xfId="0" applyNumberFormat="1" applyFont="1" applyFill="1" applyBorder="1" applyAlignment="1" applyProtection="1">
      <alignment horizontal="left"/>
      <protection locked="0"/>
    </xf>
    <xf numFmtId="165" fontId="6" fillId="2" borderId="0" xfId="0" applyNumberFormat="1" applyFont="1" applyFill="1" applyBorder="1" applyAlignment="1" applyProtection="1">
      <alignment horizontal="left"/>
    </xf>
    <xf numFmtId="166" fontId="6" fillId="2" borderId="0" xfId="1" applyNumberFormat="1" applyFont="1" applyFill="1" applyBorder="1" applyAlignment="1" applyProtection="1">
      <alignment horizontal="center" vertical="top" wrapText="1"/>
    </xf>
    <xf numFmtId="166" fontId="6" fillId="2" borderId="0" xfId="1" applyNumberFormat="1" applyFont="1" applyFill="1" applyBorder="1" applyAlignment="1" applyProtection="1">
      <alignment horizontal="center" wrapText="1"/>
    </xf>
    <xf numFmtId="166" fontId="6" fillId="2" borderId="0" xfId="1" applyNumberFormat="1" applyFont="1" applyFill="1" applyBorder="1" applyAlignment="1" applyProtection="1">
      <alignment horizontal="right"/>
    </xf>
    <xf numFmtId="0" fontId="6" fillId="0" borderId="2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3" fontId="6" fillId="0" borderId="44" xfId="0" applyNumberFormat="1" applyFont="1" applyFill="1" applyBorder="1" applyAlignment="1">
      <alignment horizontal="center" vertical="center" wrapText="1"/>
    </xf>
    <xf numFmtId="49" fontId="15" fillId="0" borderId="0" xfId="1" applyNumberFormat="1" applyFont="1" applyFill="1" applyBorder="1" applyAlignment="1" applyProtection="1">
      <alignment horizontal="center" vertical="center" wrapText="1"/>
    </xf>
    <xf numFmtId="0" fontId="15" fillId="0" borderId="0" xfId="2" applyFont="1" applyFill="1" applyAlignment="1" applyProtection="1"/>
    <xf numFmtId="0" fontId="28" fillId="0" borderId="2" xfId="1" applyFont="1" applyFill="1" applyBorder="1" applyAlignment="1" applyProtection="1">
      <alignment horizontal="center" vertical="center" wrapText="1"/>
    </xf>
    <xf numFmtId="0" fontId="28" fillId="0" borderId="9" xfId="1" applyFont="1" applyFill="1" applyBorder="1" applyAlignment="1" applyProtection="1">
      <alignment horizontal="center" vertical="center" wrapText="1"/>
    </xf>
    <xf numFmtId="3" fontId="28" fillId="0" borderId="9" xfId="1" applyNumberFormat="1" applyFont="1" applyFill="1" applyBorder="1" applyAlignment="1" applyProtection="1">
      <alignment horizontal="center" vertical="center" wrapText="1"/>
    </xf>
    <xf numFmtId="0" fontId="16" fillId="0" borderId="9" xfId="1" applyFont="1" applyFill="1" applyBorder="1" applyAlignment="1" applyProtection="1">
      <alignment horizontal="center" vertical="center" wrapText="1"/>
    </xf>
    <xf numFmtId="0" fontId="15" fillId="0" borderId="9" xfId="1" applyFont="1" applyFill="1" applyBorder="1" applyAlignment="1" applyProtection="1">
      <alignment horizontal="center" vertical="center" wrapText="1"/>
    </xf>
    <xf numFmtId="0" fontId="15" fillId="0" borderId="9" xfId="1" applyFont="1" applyFill="1" applyBorder="1" applyAlignment="1" applyProtection="1">
      <alignment vertical="center" wrapText="1"/>
    </xf>
    <xf numFmtId="49" fontId="15" fillId="0" borderId="9" xfId="1" applyNumberFormat="1" applyFont="1" applyFill="1" applyBorder="1" applyAlignment="1" applyProtection="1">
      <alignment horizontal="center" vertical="center" wrapText="1"/>
    </xf>
    <xf numFmtId="49" fontId="16" fillId="0" borderId="9" xfId="2" applyNumberFormat="1" applyFont="1" applyFill="1" applyBorder="1" applyAlignment="1" applyProtection="1">
      <alignment horizontal="center" vertical="center"/>
    </xf>
    <xf numFmtId="0" fontId="16" fillId="0" borderId="9" xfId="2" applyFont="1" applyFill="1" applyBorder="1" applyAlignment="1" applyProtection="1">
      <alignment horizontal="center" vertical="center"/>
    </xf>
    <xf numFmtId="3" fontId="7" fillId="0" borderId="19" xfId="1" applyNumberFormat="1" applyFont="1" applyFill="1" applyBorder="1"/>
    <xf numFmtId="3" fontId="7" fillId="0" borderId="20" xfId="1" applyNumberFormat="1" applyFont="1" applyFill="1" applyBorder="1"/>
    <xf numFmtId="3" fontId="7" fillId="0" borderId="23" xfId="1" applyNumberFormat="1" applyFont="1" applyFill="1" applyBorder="1"/>
    <xf numFmtId="49" fontId="7" fillId="0" borderId="17" xfId="4" applyNumberFormat="1" applyFont="1" applyBorder="1" applyAlignment="1">
      <alignment horizontal="center" vertical="center"/>
    </xf>
    <xf numFmtId="0" fontId="7" fillId="0" borderId="18" xfId="4" applyFont="1" applyBorder="1" applyAlignment="1">
      <alignment vertical="center" wrapText="1"/>
    </xf>
    <xf numFmtId="49" fontId="7" fillId="0" borderId="8" xfId="4" applyNumberFormat="1" applyFont="1" applyBorder="1" applyAlignment="1">
      <alignment horizontal="center" vertical="center"/>
    </xf>
    <xf numFmtId="0" fontId="7" fillId="0" borderId="9" xfId="4" applyFont="1" applyBorder="1" applyAlignment="1">
      <alignment vertical="center" wrapText="1"/>
    </xf>
    <xf numFmtId="0" fontId="7" fillId="0" borderId="21" xfId="4" applyFont="1" applyBorder="1" applyAlignment="1">
      <alignment vertical="center"/>
    </xf>
    <xf numFmtId="0" fontId="7" fillId="0" borderId="22" xfId="4" applyFont="1" applyBorder="1" applyAlignment="1">
      <alignment vertical="center"/>
    </xf>
    <xf numFmtId="0" fontId="7" fillId="0" borderId="11" xfId="4" applyFont="1" applyBorder="1" applyAlignment="1">
      <alignment vertical="center" wrapText="1"/>
    </xf>
    <xf numFmtId="0" fontId="7" fillId="2" borderId="0" xfId="0" applyFont="1" applyFill="1" applyAlignment="1"/>
    <xf numFmtId="0" fontId="7" fillId="0" borderId="11" xfId="1" applyFont="1" applyFill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left" vertical="center" wrapText="1"/>
    </xf>
    <xf numFmtId="0" fontId="7" fillId="0" borderId="69" xfId="0" applyFont="1" applyBorder="1" applyAlignment="1">
      <alignment horizontal="center" vertical="center" wrapText="1"/>
    </xf>
    <xf numFmtId="3" fontId="7" fillId="0" borderId="69" xfId="0" applyNumberFormat="1" applyFont="1" applyBorder="1" applyAlignment="1" applyProtection="1">
      <alignment horizontal="right" vertical="center" wrapText="1"/>
      <protection locked="0"/>
    </xf>
    <xf numFmtId="3" fontId="11" fillId="0" borderId="69" xfId="0" applyNumberFormat="1" applyFont="1" applyBorder="1" applyAlignment="1">
      <alignment horizontal="right" vertical="center" wrapText="1"/>
    </xf>
    <xf numFmtId="0" fontId="7" fillId="0" borderId="69" xfId="0" applyFont="1" applyBorder="1" applyAlignment="1">
      <alignment horizontal="left" vertical="center" wrapText="1"/>
    </xf>
    <xf numFmtId="0" fontId="7" fillId="2" borderId="0" xfId="0" applyFont="1" applyFill="1" applyAlignment="1"/>
    <xf numFmtId="49" fontId="16" fillId="0" borderId="9" xfId="2" applyNumberFormat="1" applyFont="1" applyFill="1" applyBorder="1" applyAlignment="1" applyProtection="1">
      <alignment horizontal="center" vertical="center" wrapText="1"/>
    </xf>
    <xf numFmtId="0" fontId="16" fillId="0" borderId="9" xfId="2" applyFont="1" applyFill="1" applyBorder="1" applyAlignment="1" applyProtection="1">
      <alignment horizontal="center" vertical="center" wrapText="1"/>
    </xf>
    <xf numFmtId="3" fontId="16" fillId="0" borderId="9" xfId="2" applyNumberFormat="1" applyFont="1" applyFill="1" applyBorder="1" applyAlignment="1" applyProtection="1">
      <alignment horizontal="center" vertical="center" wrapText="1"/>
    </xf>
    <xf numFmtId="0" fontId="6" fillId="0" borderId="27" xfId="1" applyFont="1" applyBorder="1" applyAlignment="1">
      <alignment vertical="center" wrapText="1"/>
    </xf>
    <xf numFmtId="0" fontId="7" fillId="0" borderId="27" xfId="1" applyFont="1" applyBorder="1" applyAlignment="1">
      <alignment vertical="center" wrapText="1"/>
    </xf>
    <xf numFmtId="49" fontId="7" fillId="4" borderId="0" xfId="1" applyNumberFormat="1" applyFont="1" applyFill="1" applyBorder="1" applyAlignment="1" applyProtection="1">
      <alignment horizontal="center"/>
    </xf>
    <xf numFmtId="0" fontId="11" fillId="4" borderId="0" xfId="1" applyFont="1" applyFill="1" applyBorder="1" applyAlignment="1" applyProtection="1">
      <alignment wrapText="1"/>
    </xf>
    <xf numFmtId="49" fontId="7" fillId="4" borderId="0" xfId="1" applyNumberFormat="1" applyFont="1" applyFill="1" applyBorder="1" applyAlignment="1" applyProtection="1">
      <alignment horizontal="center" vertical="center" wrapText="1"/>
    </xf>
    <xf numFmtId="0" fontId="6" fillId="4" borderId="0" xfId="1" applyFont="1" applyFill="1" applyBorder="1" applyAlignment="1" applyProtection="1">
      <alignment horizontal="right"/>
    </xf>
    <xf numFmtId="0" fontId="6" fillId="4" borderId="0" xfId="1" applyFont="1" applyFill="1" applyBorder="1" applyAlignment="1" applyProtection="1">
      <alignment horizontal="left"/>
    </xf>
    <xf numFmtId="0" fontId="7" fillId="4" borderId="0" xfId="0" applyFont="1" applyFill="1" applyAlignment="1" applyProtection="1"/>
    <xf numFmtId="49" fontId="7" fillId="4" borderId="0" xfId="0" applyNumberFormat="1" applyFont="1" applyFill="1" applyBorder="1" applyAlignment="1" applyProtection="1">
      <alignment horizontal="left"/>
    </xf>
    <xf numFmtId="0" fontId="8" fillId="4" borderId="0" xfId="0" applyFont="1" applyFill="1"/>
    <xf numFmtId="0" fontId="7" fillId="4" borderId="0" xfId="2" applyFont="1" applyFill="1" applyAlignment="1" applyProtection="1"/>
    <xf numFmtId="0" fontId="11" fillId="4" borderId="10" xfId="1" applyFont="1" applyFill="1" applyBorder="1" applyAlignment="1">
      <alignment horizontal="center" vertical="center" wrapText="1"/>
    </xf>
    <xf numFmtId="0" fontId="11" fillId="4" borderId="27" xfId="1" applyFont="1" applyFill="1" applyBorder="1" applyAlignment="1">
      <alignment horizontal="center" vertical="center" wrapText="1"/>
    </xf>
    <xf numFmtId="0" fontId="11" fillId="4" borderId="9" xfId="1" applyFont="1" applyFill="1" applyBorder="1" applyAlignment="1">
      <alignment horizontal="center" vertical="center" wrapText="1"/>
    </xf>
    <xf numFmtId="0" fontId="11" fillId="4" borderId="33" xfId="1" applyFont="1" applyFill="1" applyBorder="1" applyAlignment="1">
      <alignment horizontal="center" vertical="center" wrapText="1"/>
    </xf>
    <xf numFmtId="0" fontId="11" fillId="4" borderId="14" xfId="1" applyFont="1" applyFill="1" applyBorder="1" applyAlignment="1">
      <alignment horizontal="center" vertical="center" wrapText="1"/>
    </xf>
    <xf numFmtId="0" fontId="11" fillId="4" borderId="35" xfId="1" applyFont="1" applyFill="1" applyBorder="1" applyAlignment="1">
      <alignment horizontal="center" vertical="center"/>
    </xf>
    <xf numFmtId="0" fontId="11" fillId="4" borderId="15" xfId="1" applyFont="1" applyFill="1" applyBorder="1" applyAlignment="1">
      <alignment horizontal="center" vertical="center" wrapText="1"/>
    </xf>
    <xf numFmtId="0" fontId="11" fillId="4" borderId="15" xfId="1" applyFont="1" applyFill="1" applyBorder="1" applyAlignment="1">
      <alignment horizontal="center" vertical="center"/>
    </xf>
    <xf numFmtId="0" fontId="7" fillId="4" borderId="27" xfId="1" applyFont="1" applyFill="1" applyBorder="1" applyAlignment="1">
      <alignment vertical="center" wrapText="1"/>
    </xf>
    <xf numFmtId="0" fontId="7" fillId="4" borderId="0" xfId="1" applyFont="1" applyFill="1" applyBorder="1" applyProtection="1"/>
    <xf numFmtId="0" fontId="8" fillId="4" borderId="0" xfId="0" applyFont="1" applyFill="1" applyBorder="1"/>
    <xf numFmtId="0" fontId="7" fillId="4" borderId="0" xfId="1" applyFont="1" applyFill="1" applyBorder="1" applyProtection="1">
      <protection locked="0"/>
    </xf>
    <xf numFmtId="0" fontId="7" fillId="4" borderId="0" xfId="1" applyFont="1" applyFill="1" applyProtection="1">
      <protection locked="0"/>
    </xf>
    <xf numFmtId="49" fontId="13" fillId="4" borderId="0" xfId="4" applyNumberFormat="1" applyFont="1" applyFill="1" applyBorder="1" applyAlignment="1" applyProtection="1">
      <alignment horizontal="center"/>
    </xf>
    <xf numFmtId="0" fontId="13" fillId="4" borderId="0" xfId="4" applyFont="1" applyFill="1" applyBorder="1" applyAlignment="1" applyProtection="1">
      <alignment wrapText="1"/>
    </xf>
    <xf numFmtId="4" fontId="13" fillId="4" borderId="0" xfId="4" applyNumberFormat="1" applyFont="1" applyFill="1" applyBorder="1" applyProtection="1"/>
    <xf numFmtId="4" fontId="13" fillId="4" borderId="0" xfId="4" applyNumberFormat="1" applyFont="1" applyFill="1" applyBorder="1" applyAlignment="1" applyProtection="1">
      <alignment horizontal="right"/>
    </xf>
    <xf numFmtId="0" fontId="7" fillId="4" borderId="14" xfId="4" applyFont="1" applyFill="1" applyBorder="1" applyAlignment="1">
      <alignment horizontal="center" vertical="center" wrapText="1"/>
    </xf>
    <xf numFmtId="0" fontId="7" fillId="4" borderId="35" xfId="4" applyFont="1" applyFill="1" applyBorder="1" applyAlignment="1">
      <alignment horizontal="center" vertical="center" wrapText="1"/>
    </xf>
    <xf numFmtId="0" fontId="7" fillId="4" borderId="15" xfId="4" applyFont="1" applyFill="1" applyBorder="1" applyAlignment="1">
      <alignment horizontal="center" vertical="center" wrapText="1"/>
    </xf>
    <xf numFmtId="0" fontId="7" fillId="4" borderId="16" xfId="4" applyFont="1" applyFill="1" applyBorder="1" applyAlignment="1">
      <alignment horizontal="center" vertical="center" wrapText="1"/>
    </xf>
    <xf numFmtId="0" fontId="7" fillId="4" borderId="56" xfId="4" applyFont="1" applyFill="1" applyBorder="1" applyAlignment="1">
      <alignment horizontal="center" vertical="center" wrapText="1"/>
    </xf>
    <xf numFmtId="0" fontId="7" fillId="4" borderId="57" xfId="4" applyFont="1" applyFill="1" applyBorder="1" applyAlignment="1">
      <alignment horizontal="center" vertical="center" wrapText="1"/>
    </xf>
    <xf numFmtId="0" fontId="7" fillId="4" borderId="30" xfId="4" applyFont="1" applyFill="1" applyBorder="1" applyAlignment="1">
      <alignment vertical="center" wrapText="1"/>
    </xf>
    <xf numFmtId="0" fontId="7" fillId="4" borderId="27" xfId="4" applyFont="1" applyFill="1" applyBorder="1" applyAlignment="1">
      <alignment vertical="center" wrapText="1"/>
    </xf>
    <xf numFmtId="0" fontId="11" fillId="4" borderId="36" xfId="4" applyFont="1" applyFill="1" applyBorder="1" applyAlignment="1">
      <alignment vertical="center" wrapText="1"/>
    </xf>
    <xf numFmtId="0" fontId="5" fillId="4" borderId="0" xfId="0" applyFont="1" applyFill="1" applyAlignment="1" applyProtection="1"/>
    <xf numFmtId="0" fontId="5" fillId="4" borderId="0" xfId="2" applyFont="1" applyFill="1" applyAlignment="1" applyProtection="1"/>
    <xf numFmtId="0" fontId="7" fillId="4" borderId="48" xfId="4" applyFont="1" applyFill="1" applyBorder="1" applyAlignment="1">
      <alignment horizontal="center" vertical="center" wrapText="1"/>
    </xf>
    <xf numFmtId="49" fontId="7" fillId="4" borderId="17" xfId="4" applyNumberFormat="1" applyFont="1" applyFill="1" applyBorder="1" applyAlignment="1">
      <alignment horizontal="center" vertical="center"/>
    </xf>
    <xf numFmtId="0" fontId="7" fillId="4" borderId="18" xfId="4" applyFont="1" applyFill="1" applyBorder="1" applyAlignment="1">
      <alignment vertical="center" wrapText="1"/>
    </xf>
    <xf numFmtId="3" fontId="7" fillId="4" borderId="17" xfId="4" applyNumberFormat="1" applyFont="1" applyFill="1" applyBorder="1" applyProtection="1">
      <protection locked="0"/>
    </xf>
    <xf numFmtId="3" fontId="7" fillId="4" borderId="18" xfId="4" applyNumberFormat="1" applyFont="1" applyFill="1" applyBorder="1" applyProtection="1">
      <protection locked="0"/>
    </xf>
    <xf numFmtId="3" fontId="7" fillId="4" borderId="30" xfId="4" applyNumberFormat="1" applyFont="1" applyFill="1" applyBorder="1" applyProtection="1">
      <protection locked="0"/>
    </xf>
    <xf numFmtId="3" fontId="7" fillId="4" borderId="19" xfId="4" applyNumberFormat="1" applyFont="1" applyFill="1" applyBorder="1" applyProtection="1">
      <protection locked="0"/>
    </xf>
    <xf numFmtId="3" fontId="7" fillId="4" borderId="31" xfId="4" applyNumberFormat="1" applyFont="1" applyFill="1" applyBorder="1" applyProtection="1">
      <protection locked="0"/>
    </xf>
    <xf numFmtId="3" fontId="7" fillId="4" borderId="58" xfId="4" applyNumberFormat="1" applyFont="1" applyFill="1" applyBorder="1" applyProtection="1">
      <protection locked="0"/>
    </xf>
    <xf numFmtId="3" fontId="7" fillId="4" borderId="58" xfId="4" applyNumberFormat="1" applyFont="1" applyFill="1" applyBorder="1" applyAlignment="1" applyProtection="1">
      <alignment horizontal="right"/>
      <protection locked="0"/>
    </xf>
    <xf numFmtId="49" fontId="7" fillId="4" borderId="8" xfId="4" applyNumberFormat="1" applyFont="1" applyFill="1" applyBorder="1" applyAlignment="1">
      <alignment horizontal="center" vertical="center"/>
    </xf>
    <xf numFmtId="0" fontId="7" fillId="4" borderId="9" xfId="4" applyFont="1" applyFill="1" applyBorder="1" applyAlignment="1">
      <alignment vertical="center" wrapText="1"/>
    </xf>
    <xf numFmtId="3" fontId="7" fillId="4" borderId="8" xfId="4" applyNumberFormat="1" applyFont="1" applyFill="1" applyBorder="1" applyProtection="1">
      <protection locked="0"/>
    </xf>
    <xf numFmtId="3" fontId="7" fillId="4" borderId="9" xfId="4" applyNumberFormat="1" applyFont="1" applyFill="1" applyBorder="1" applyProtection="1">
      <protection locked="0"/>
    </xf>
    <xf numFmtId="3" fontId="7" fillId="4" borderId="27" xfId="4" applyNumberFormat="1" applyFont="1" applyFill="1" applyBorder="1" applyProtection="1">
      <protection locked="0"/>
    </xf>
    <xf numFmtId="3" fontId="7" fillId="4" borderId="20" xfId="4" applyNumberFormat="1" applyFont="1" applyFill="1" applyBorder="1" applyProtection="1">
      <protection locked="0"/>
    </xf>
    <xf numFmtId="3" fontId="7" fillId="4" borderId="32" xfId="4" applyNumberFormat="1" applyFont="1" applyFill="1" applyBorder="1" applyProtection="1">
      <protection locked="0"/>
    </xf>
    <xf numFmtId="3" fontId="7" fillId="4" borderId="53" xfId="4" applyNumberFormat="1" applyFont="1" applyFill="1" applyBorder="1" applyProtection="1">
      <protection locked="0"/>
    </xf>
    <xf numFmtId="49" fontId="7" fillId="4" borderId="13" xfId="4" applyNumberFormat="1" applyFont="1" applyFill="1" applyBorder="1" applyAlignment="1">
      <alignment horizontal="center" vertical="center"/>
    </xf>
    <xf numFmtId="0" fontId="7" fillId="4" borderId="11" xfId="4" applyFont="1" applyFill="1" applyBorder="1" applyAlignment="1">
      <alignment vertical="center" wrapText="1"/>
    </xf>
    <xf numFmtId="3" fontId="7" fillId="4" borderId="9" xfId="4" applyNumberFormat="1" applyFont="1" applyFill="1" applyBorder="1"/>
    <xf numFmtId="3" fontId="7" fillId="4" borderId="18" xfId="4" applyNumberFormat="1" applyFont="1" applyFill="1" applyBorder="1"/>
    <xf numFmtId="3" fontId="7" fillId="4" borderId="30" xfId="4" applyNumberFormat="1" applyFont="1" applyFill="1" applyBorder="1"/>
    <xf numFmtId="3" fontId="7" fillId="4" borderId="20" xfId="4" applyNumberFormat="1" applyFont="1" applyFill="1" applyBorder="1"/>
    <xf numFmtId="3" fontId="7" fillId="4" borderId="19" xfId="4" applyNumberFormat="1" applyFont="1" applyFill="1" applyBorder="1"/>
    <xf numFmtId="3" fontId="7" fillId="4" borderId="8" xfId="0" applyNumberFormat="1" applyFont="1" applyFill="1" applyBorder="1"/>
    <xf numFmtId="3" fontId="7" fillId="4" borderId="9" xfId="0" applyNumberFormat="1" applyFont="1" applyFill="1" applyBorder="1"/>
    <xf numFmtId="3" fontId="7" fillId="4" borderId="58" xfId="4" applyNumberFormat="1" applyFont="1" applyFill="1" applyBorder="1"/>
    <xf numFmtId="49" fontId="7" fillId="4" borderId="21" xfId="4" applyNumberFormat="1" applyFont="1" applyFill="1" applyBorder="1" applyAlignment="1">
      <alignment horizontal="center" vertical="center"/>
    </xf>
    <xf numFmtId="0" fontId="7" fillId="4" borderId="22" xfId="4" applyFont="1" applyFill="1" applyBorder="1" applyAlignment="1">
      <alignment vertical="center" wrapText="1"/>
    </xf>
    <xf numFmtId="49" fontId="7" fillId="4" borderId="14" xfId="1" applyNumberFormat="1" applyFont="1" applyFill="1" applyBorder="1" applyAlignment="1">
      <alignment horizontal="center" vertical="center"/>
    </xf>
    <xf numFmtId="0" fontId="11" fillId="4" borderId="35" xfId="1" applyFont="1" applyFill="1" applyBorder="1" applyAlignment="1">
      <alignment horizontal="left" vertical="center" wrapText="1"/>
    </xf>
    <xf numFmtId="3" fontId="7" fillId="4" borderId="14" xfId="4" applyNumberFormat="1" applyFont="1" applyFill="1" applyBorder="1" applyProtection="1">
      <protection locked="0"/>
    </xf>
    <xf numFmtId="3" fontId="7" fillId="4" borderId="15" xfId="4" applyNumberFormat="1" applyFont="1" applyFill="1" applyBorder="1" applyProtection="1">
      <protection locked="0"/>
    </xf>
    <xf numFmtId="3" fontId="11" fillId="4" borderId="15" xfId="4" applyNumberFormat="1" applyFont="1" applyFill="1" applyBorder="1" applyProtection="1">
      <protection locked="0"/>
    </xf>
    <xf numFmtId="3" fontId="11" fillId="4" borderId="35" xfId="4" applyNumberFormat="1" applyFont="1" applyFill="1" applyBorder="1" applyProtection="1">
      <protection locked="0"/>
    </xf>
    <xf numFmtId="3" fontId="11" fillId="4" borderId="16" xfId="4" applyNumberFormat="1" applyFont="1" applyFill="1" applyBorder="1" applyProtection="1">
      <protection locked="0"/>
    </xf>
    <xf numFmtId="3" fontId="11" fillId="4" borderId="56" xfId="4" applyNumberFormat="1" applyFont="1" applyFill="1" applyBorder="1" applyProtection="1">
      <protection locked="0"/>
    </xf>
    <xf numFmtId="3" fontId="11" fillId="4" borderId="14" xfId="4" applyNumberFormat="1" applyFont="1" applyFill="1" applyBorder="1" applyProtection="1">
      <protection locked="0"/>
    </xf>
    <xf numFmtId="3" fontId="11" fillId="4" borderId="57" xfId="4" applyNumberFormat="1" applyFont="1" applyFill="1" applyBorder="1" applyProtection="1">
      <protection locked="0"/>
    </xf>
    <xf numFmtId="0" fontId="11" fillId="4" borderId="66" xfId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right" vertical="center"/>
    </xf>
    <xf numFmtId="0" fontId="8" fillId="0" borderId="0" xfId="0" applyFont="1" applyAlignment="1">
      <alignment vertical="center"/>
    </xf>
    <xf numFmtId="0" fontId="7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2" applyFont="1" applyFill="1" applyAlignment="1" applyProtection="1">
      <alignment vertical="center"/>
    </xf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1" applyFont="1" applyFill="1" applyAlignment="1" applyProtection="1">
      <alignment vertical="center" wrapText="1"/>
    </xf>
    <xf numFmtId="0" fontId="7" fillId="2" borderId="0" xfId="1" applyFont="1" applyFill="1" applyAlignment="1" applyProtection="1">
      <alignment horizontal="right" vertical="center" wrapText="1"/>
    </xf>
    <xf numFmtId="49" fontId="6" fillId="0" borderId="17" xfId="1" applyNumberFormat="1" applyFont="1" applyFill="1" applyBorder="1" applyAlignment="1" applyProtection="1">
      <alignment horizontal="center" vertical="center"/>
    </xf>
    <xf numFmtId="0" fontId="6" fillId="0" borderId="30" xfId="1" applyFont="1" applyBorder="1" applyAlignment="1">
      <alignment vertical="center" wrapText="1"/>
    </xf>
    <xf numFmtId="3" fontId="6" fillId="0" borderId="18" xfId="1" applyNumberFormat="1" applyFont="1" applyFill="1" applyBorder="1" applyAlignment="1" applyProtection="1">
      <alignment vertical="center"/>
      <protection locked="0"/>
    </xf>
    <xf numFmtId="3" fontId="6" fillId="0" borderId="18" xfId="1" applyNumberFormat="1" applyFont="1" applyFill="1" applyBorder="1" applyAlignment="1" applyProtection="1">
      <alignment vertical="center"/>
    </xf>
    <xf numFmtId="0" fontId="6" fillId="0" borderId="0" xfId="0" applyFont="1" applyAlignment="1">
      <alignment vertical="center"/>
    </xf>
    <xf numFmtId="49" fontId="6" fillId="0" borderId="8" xfId="1" applyNumberFormat="1" applyFont="1" applyFill="1" applyBorder="1" applyAlignment="1" applyProtection="1">
      <alignment horizontal="center" vertical="center"/>
    </xf>
    <xf numFmtId="3" fontId="6" fillId="0" borderId="9" xfId="1" applyNumberFormat="1" applyFont="1" applyFill="1" applyBorder="1" applyAlignment="1" applyProtection="1">
      <alignment vertical="center"/>
      <protection locked="0"/>
    </xf>
    <xf numFmtId="3" fontId="6" fillId="0" borderId="9" xfId="1" applyNumberFormat="1" applyFont="1" applyFill="1" applyBorder="1" applyAlignment="1" applyProtection="1">
      <alignment vertical="center"/>
    </xf>
    <xf numFmtId="49" fontId="6" fillId="0" borderId="8" xfId="1" applyNumberFormat="1" applyFont="1" applyBorder="1" applyAlignment="1">
      <alignment horizontal="center" vertical="center"/>
    </xf>
    <xf numFmtId="49" fontId="6" fillId="0" borderId="21" xfId="1" applyNumberFormat="1" applyFont="1" applyFill="1" applyBorder="1" applyAlignment="1" applyProtection="1">
      <alignment horizontal="center" vertical="center"/>
    </xf>
    <xf numFmtId="0" fontId="6" fillId="0" borderId="36" xfId="1" applyFont="1" applyBorder="1" applyAlignment="1">
      <alignment vertical="center" wrapText="1"/>
    </xf>
    <xf numFmtId="3" fontId="6" fillId="0" borderId="22" xfId="1" applyNumberFormat="1" applyFont="1" applyFill="1" applyBorder="1" applyAlignment="1" applyProtection="1">
      <alignment vertical="center"/>
    </xf>
    <xf numFmtId="49" fontId="7" fillId="4" borderId="0" xfId="1" applyNumberFormat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vertical="center" wrapText="1"/>
    </xf>
    <xf numFmtId="3" fontId="7" fillId="4" borderId="0" xfId="1" applyNumberFormat="1" applyFont="1" applyFill="1" applyBorder="1" applyAlignment="1" applyProtection="1">
      <alignment vertical="center"/>
      <protection locked="0"/>
    </xf>
    <xf numFmtId="4" fontId="7" fillId="4" borderId="0" xfId="1" applyNumberFormat="1" applyFont="1" applyFill="1" applyBorder="1" applyAlignment="1" applyProtection="1">
      <alignment vertical="center"/>
      <protection locked="0"/>
    </xf>
    <xf numFmtId="3" fontId="7" fillId="4" borderId="0" xfId="1" applyNumberFormat="1" applyFont="1" applyFill="1" applyBorder="1" applyAlignment="1" applyProtection="1">
      <alignment vertical="center"/>
    </xf>
    <xf numFmtId="4" fontId="7" fillId="4" borderId="0" xfId="1" applyNumberFormat="1" applyFont="1" applyFill="1" applyBorder="1" applyAlignment="1" applyProtection="1">
      <alignment vertical="center"/>
    </xf>
    <xf numFmtId="0" fontId="5" fillId="4" borderId="0" xfId="1" applyFont="1" applyFill="1" applyBorder="1" applyAlignment="1">
      <alignment vertical="center"/>
    </xf>
    <xf numFmtId="49" fontId="7" fillId="4" borderId="0" xfId="1" applyNumberFormat="1" applyFont="1" applyFill="1" applyBorder="1" applyAlignment="1" applyProtection="1">
      <alignment horizontal="center" vertical="center"/>
    </xf>
    <xf numFmtId="0" fontId="11" fillId="4" borderId="0" xfId="1" applyFont="1" applyFill="1" applyBorder="1" applyAlignment="1" applyProtection="1">
      <alignment vertical="center" wrapText="1"/>
    </xf>
    <xf numFmtId="0" fontId="5" fillId="4" borderId="0" xfId="1" applyFont="1" applyFill="1" applyBorder="1" applyAlignment="1" applyProtection="1">
      <alignment vertical="center"/>
    </xf>
    <xf numFmtId="3" fontId="12" fillId="4" borderId="0" xfId="1" applyNumberFormat="1" applyFont="1" applyFill="1" applyBorder="1" applyAlignment="1" applyProtection="1">
      <alignment vertical="center"/>
    </xf>
    <xf numFmtId="0" fontId="6" fillId="4" borderId="0" xfId="1" applyFont="1" applyFill="1" applyBorder="1" applyAlignment="1" applyProtection="1">
      <alignment horizontal="right" vertical="center"/>
    </xf>
    <xf numFmtId="0" fontId="6" fillId="4" borderId="0" xfId="1" applyFont="1" applyFill="1" applyBorder="1" applyAlignment="1" applyProtection="1">
      <alignment horizontal="left" vertical="center"/>
    </xf>
    <xf numFmtId="0" fontId="7" fillId="4" borderId="0" xfId="0" applyFont="1" applyFill="1" applyAlignment="1" applyProtection="1">
      <alignment vertical="center"/>
    </xf>
    <xf numFmtId="49" fontId="7" fillId="4" borderId="0" xfId="0" applyNumberFormat="1" applyFont="1" applyFill="1" applyBorder="1" applyAlignment="1" applyProtection="1">
      <alignment horizontal="left" vertical="center"/>
    </xf>
    <xf numFmtId="0" fontId="8" fillId="4" borderId="0" xfId="0" applyFont="1" applyFill="1" applyBorder="1" applyAlignment="1" applyProtection="1">
      <alignment vertical="center"/>
    </xf>
    <xf numFmtId="0" fontId="8" fillId="4" borderId="0" xfId="0" applyFont="1" applyFill="1" applyAlignment="1" applyProtection="1">
      <alignment vertical="center"/>
    </xf>
    <xf numFmtId="0" fontId="8" fillId="4" borderId="0" xfId="0" applyFont="1" applyFill="1" applyAlignment="1">
      <alignment vertical="center"/>
    </xf>
    <xf numFmtId="0" fontId="7" fillId="4" borderId="0" xfId="2" applyFont="1" applyFill="1" applyAlignment="1" applyProtection="1">
      <alignment vertical="center"/>
    </xf>
    <xf numFmtId="165" fontId="7" fillId="4" borderId="0" xfId="0" applyNumberFormat="1" applyFont="1" applyFill="1" applyBorder="1" applyAlignment="1" applyProtection="1">
      <alignment horizontal="left" vertical="center"/>
    </xf>
    <xf numFmtId="1" fontId="7" fillId="4" borderId="0" xfId="0" applyNumberFormat="1" applyFont="1" applyFill="1" applyBorder="1" applyAlignment="1" applyProtection="1">
      <alignment horizontal="left" vertical="center"/>
    </xf>
    <xf numFmtId="3" fontId="12" fillId="4" borderId="0" xfId="1" applyNumberFormat="1" applyFont="1" applyFill="1" applyBorder="1" applyAlignment="1" applyProtection="1">
      <alignment horizontal="right" vertical="center"/>
    </xf>
    <xf numFmtId="3" fontId="7" fillId="4" borderId="0" xfId="1" applyNumberFormat="1" applyFont="1" applyFill="1" applyBorder="1" applyAlignment="1" applyProtection="1">
      <alignment horizontal="right" vertical="center"/>
    </xf>
    <xf numFmtId="0" fontId="5" fillId="4" borderId="0" xfId="1" applyFont="1" applyFill="1" applyAlignment="1">
      <alignment vertical="center"/>
    </xf>
    <xf numFmtId="0" fontId="11" fillId="4" borderId="11" xfId="1" applyFont="1" applyFill="1" applyBorder="1" applyAlignment="1">
      <alignment horizontal="center" vertical="center"/>
    </xf>
    <xf numFmtId="0" fontId="11" fillId="4" borderId="33" xfId="1" applyFont="1" applyFill="1" applyBorder="1" applyAlignment="1" applyProtection="1">
      <alignment horizontal="center" vertical="center" wrapText="1"/>
    </xf>
    <xf numFmtId="0" fontId="11" fillId="4" borderId="11" xfId="1" applyFont="1" applyFill="1" applyBorder="1" applyAlignment="1">
      <alignment horizontal="center" vertical="center" wrapText="1"/>
    </xf>
    <xf numFmtId="49" fontId="7" fillId="4" borderId="17" xfId="1" applyNumberFormat="1" applyFont="1" applyFill="1" applyBorder="1" applyAlignment="1">
      <alignment horizontal="center" vertical="center"/>
    </xf>
    <xf numFmtId="0" fontId="7" fillId="4" borderId="30" xfId="1" applyFont="1" applyFill="1" applyBorder="1" applyAlignment="1">
      <alignment vertical="center" wrapText="1"/>
    </xf>
    <xf numFmtId="3" fontId="7" fillId="4" borderId="18" xfId="1" applyNumberFormat="1" applyFont="1" applyFill="1" applyBorder="1" applyAlignment="1" applyProtection="1">
      <alignment vertical="center"/>
      <protection locked="0"/>
    </xf>
    <xf numFmtId="3" fontId="7" fillId="4" borderId="18" xfId="1" applyNumberFormat="1" applyFont="1" applyFill="1" applyBorder="1" applyAlignment="1" applyProtection="1">
      <alignment vertical="center"/>
    </xf>
    <xf numFmtId="3" fontId="7" fillId="4" borderId="30" xfId="1" applyNumberFormat="1" applyFont="1" applyFill="1" applyBorder="1" applyAlignment="1" applyProtection="1">
      <alignment vertical="center"/>
    </xf>
    <xf numFmtId="0" fontId="5" fillId="4" borderId="19" xfId="1" applyFont="1" applyFill="1" applyBorder="1" applyAlignment="1" applyProtection="1">
      <alignment vertical="center"/>
    </xf>
    <xf numFmtId="49" fontId="7" fillId="4" borderId="8" xfId="1" applyNumberFormat="1" applyFont="1" applyFill="1" applyBorder="1" applyAlignment="1">
      <alignment horizontal="center" vertical="center"/>
    </xf>
    <xf numFmtId="3" fontId="7" fillId="4" borderId="9" xfId="1" applyNumberFormat="1" applyFont="1" applyFill="1" applyBorder="1" applyAlignment="1" applyProtection="1">
      <alignment vertical="center"/>
      <protection locked="0"/>
    </xf>
    <xf numFmtId="3" fontId="7" fillId="4" borderId="9" xfId="1" applyNumberFormat="1" applyFont="1" applyFill="1" applyBorder="1" applyAlignment="1" applyProtection="1">
      <alignment vertical="center"/>
    </xf>
    <xf numFmtId="3" fontId="7" fillId="4" borderId="27" xfId="1" applyNumberFormat="1" applyFont="1" applyFill="1" applyBorder="1" applyAlignment="1" applyProtection="1">
      <alignment vertical="center"/>
    </xf>
    <xf numFmtId="0" fontId="5" fillId="4" borderId="20" xfId="1" applyFont="1" applyFill="1" applyBorder="1" applyAlignment="1" applyProtection="1">
      <alignment vertical="center"/>
    </xf>
    <xf numFmtId="3" fontId="7" fillId="4" borderId="20" xfId="1" applyNumberFormat="1" applyFont="1" applyFill="1" applyBorder="1" applyAlignment="1" applyProtection="1">
      <alignment vertical="center"/>
    </xf>
    <xf numFmtId="0" fontId="7" fillId="4" borderId="21" xfId="1" applyFont="1" applyFill="1" applyBorder="1" applyAlignment="1">
      <alignment vertical="center"/>
    </xf>
    <xf numFmtId="0" fontId="7" fillId="4" borderId="36" xfId="1" applyFont="1" applyFill="1" applyBorder="1" applyAlignment="1">
      <alignment vertical="center" wrapText="1"/>
    </xf>
    <xf numFmtId="3" fontId="7" fillId="4" borderId="22" xfId="1" applyNumberFormat="1" applyFont="1" applyFill="1" applyBorder="1" applyAlignment="1" applyProtection="1">
      <alignment vertical="center"/>
    </xf>
    <xf numFmtId="3" fontId="7" fillId="4" borderId="36" xfId="1" applyNumberFormat="1" applyFont="1" applyFill="1" applyBorder="1" applyAlignment="1" applyProtection="1">
      <alignment vertical="center"/>
    </xf>
    <xf numFmtId="3" fontId="7" fillId="4" borderId="23" xfId="1" applyNumberFormat="1" applyFont="1" applyFill="1" applyBorder="1" applyAlignment="1" applyProtection="1">
      <alignment vertical="center"/>
    </xf>
    <xf numFmtId="0" fontId="5" fillId="4" borderId="0" xfId="1" applyFont="1" applyFill="1" applyAlignment="1" applyProtection="1">
      <alignment vertical="center"/>
    </xf>
    <xf numFmtId="49" fontId="13" fillId="2" borderId="0" xfId="1" applyNumberFormat="1" applyFont="1" applyFill="1" applyBorder="1" applyAlignment="1" applyProtection="1">
      <alignment horizontal="center" vertical="center"/>
    </xf>
    <xf numFmtId="0" fontId="14" fillId="2" borderId="0" xfId="1" applyFont="1" applyFill="1" applyBorder="1" applyAlignment="1" applyProtection="1">
      <alignment vertical="center" wrapText="1"/>
    </xf>
    <xf numFmtId="0" fontId="13" fillId="2" borderId="0" xfId="1" applyFont="1" applyFill="1" applyBorder="1" applyAlignment="1" applyProtection="1">
      <alignment vertical="center"/>
    </xf>
    <xf numFmtId="0" fontId="7" fillId="2" borderId="0" xfId="1" applyFont="1" applyFill="1" applyBorder="1" applyAlignment="1" applyProtection="1">
      <alignment horizontal="right" vertical="center"/>
    </xf>
    <xf numFmtId="0" fontId="7" fillId="2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8" fillId="2" borderId="0" xfId="0" applyFont="1" applyFill="1" applyAlignment="1">
      <alignment vertical="center"/>
    </xf>
    <xf numFmtId="0" fontId="7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Alignment="1" applyProtection="1">
      <alignment vertical="center"/>
    </xf>
    <xf numFmtId="0" fontId="7" fillId="2" borderId="0" xfId="0" applyNumberFormat="1" applyFont="1" applyFill="1" applyBorder="1" applyAlignment="1" applyProtection="1">
      <alignment horizontal="left" vertical="center"/>
    </xf>
    <xf numFmtId="165" fontId="7" fillId="2" borderId="0" xfId="0" applyNumberFormat="1" applyFont="1" applyFill="1" applyBorder="1" applyAlignment="1" applyProtection="1">
      <alignment horizontal="left" vertical="center"/>
    </xf>
    <xf numFmtId="0" fontId="16" fillId="0" borderId="9" xfId="2" applyFont="1" applyFill="1" applyBorder="1" applyAlignment="1" applyProtection="1">
      <alignment vertical="center" wrapText="1"/>
    </xf>
    <xf numFmtId="3" fontId="16" fillId="0" borderId="9" xfId="2" applyNumberFormat="1" applyFont="1" applyFill="1" applyBorder="1" applyAlignment="1" applyProtection="1">
      <alignment vertical="center"/>
    </xf>
    <xf numFmtId="49" fontId="15" fillId="0" borderId="9" xfId="2" applyNumberFormat="1" applyFont="1" applyFill="1" applyBorder="1" applyAlignment="1" applyProtection="1">
      <alignment horizontal="center" vertical="center" wrapText="1"/>
    </xf>
    <xf numFmtId="0" fontId="15" fillId="0" borderId="9" xfId="2" applyFont="1" applyFill="1" applyBorder="1" applyAlignment="1" applyProtection="1">
      <alignment vertical="center" wrapText="1"/>
    </xf>
    <xf numFmtId="49" fontId="15" fillId="0" borderId="9" xfId="2" applyNumberFormat="1" applyFont="1" applyFill="1" applyBorder="1" applyAlignment="1" applyProtection="1">
      <alignment horizontal="center" vertical="center"/>
    </xf>
    <xf numFmtId="49" fontId="7" fillId="0" borderId="9" xfId="2" applyNumberFormat="1" applyFont="1" applyFill="1" applyBorder="1" applyAlignment="1" applyProtection="1">
      <alignment horizontal="center" vertical="center" wrapText="1"/>
    </xf>
    <xf numFmtId="0" fontId="7" fillId="0" borderId="9" xfId="2" applyFont="1" applyFill="1" applyBorder="1" applyAlignment="1" applyProtection="1">
      <alignment vertical="center" wrapText="1"/>
    </xf>
    <xf numFmtId="49" fontId="11" fillId="0" borderId="9" xfId="2" applyNumberFormat="1" applyFont="1" applyFill="1" applyBorder="1" applyAlignment="1" applyProtection="1">
      <alignment horizontal="center" vertical="center" wrapText="1"/>
    </xf>
    <xf numFmtId="49" fontId="11" fillId="0" borderId="9" xfId="2" applyNumberFormat="1" applyFont="1" applyFill="1" applyBorder="1" applyAlignment="1" applyProtection="1">
      <alignment horizontal="center" vertical="center"/>
    </xf>
    <xf numFmtId="0" fontId="11" fillId="0" borderId="9" xfId="2" applyFont="1" applyFill="1" applyBorder="1" applyAlignment="1" applyProtection="1">
      <alignment vertical="center" wrapText="1"/>
    </xf>
    <xf numFmtId="49" fontId="15" fillId="0" borderId="9" xfId="1" applyNumberFormat="1" applyFont="1" applyFill="1" applyBorder="1" applyAlignment="1" applyProtection="1">
      <alignment horizontal="center" vertical="center"/>
    </xf>
    <xf numFmtId="0" fontId="7" fillId="2" borderId="0" xfId="1" applyFont="1" applyFill="1" applyAlignment="1" applyProtection="1">
      <alignment vertical="center"/>
    </xf>
    <xf numFmtId="49" fontId="7" fillId="2" borderId="0" xfId="1" applyNumberFormat="1" applyFont="1" applyFill="1" applyAlignment="1" applyProtection="1">
      <alignment horizontal="center" vertical="center"/>
    </xf>
    <xf numFmtId="49" fontId="7" fillId="0" borderId="0" xfId="1" applyNumberFormat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vertical="center"/>
      <protection locked="0"/>
    </xf>
    <xf numFmtId="0" fontId="7" fillId="2" borderId="0" xfId="1" applyFont="1" applyFill="1" applyAlignment="1" applyProtection="1">
      <alignment vertical="center"/>
      <protection locked="0"/>
    </xf>
    <xf numFmtId="3" fontId="16" fillId="0" borderId="9" xfId="2" applyNumberFormat="1" applyFont="1" applyFill="1" applyBorder="1" applyAlignment="1" applyProtection="1">
      <alignment horizontal="center" vertical="center"/>
    </xf>
    <xf numFmtId="3" fontId="16" fillId="0" borderId="9" xfId="1" applyNumberFormat="1" applyFont="1" applyFill="1" applyBorder="1" applyAlignment="1" applyProtection="1">
      <alignment horizontal="right" vertical="center"/>
    </xf>
    <xf numFmtId="0" fontId="15" fillId="0" borderId="9" xfId="2" applyFont="1" applyFill="1" applyBorder="1" applyAlignment="1" applyProtection="1">
      <alignment horizontal="center" vertical="center"/>
    </xf>
    <xf numFmtId="0" fontId="15" fillId="0" borderId="0" xfId="1" applyFont="1" applyFill="1" applyBorder="1" applyAlignment="1" applyProtection="1">
      <alignment vertical="center" wrapText="1"/>
    </xf>
    <xf numFmtId="0" fontId="16" fillId="0" borderId="0" xfId="1" applyFont="1" applyFill="1" applyBorder="1" applyAlignment="1" applyProtection="1">
      <alignment vertical="center" wrapText="1"/>
    </xf>
    <xf numFmtId="0" fontId="15" fillId="0" borderId="0" xfId="1" applyFont="1" applyFill="1" applyBorder="1" applyAlignment="1" applyProtection="1">
      <alignment horizontal="center" vertical="center"/>
    </xf>
    <xf numFmtId="3" fontId="17" fillId="0" borderId="0" xfId="1" applyNumberFormat="1" applyFont="1" applyFill="1" applyBorder="1" applyAlignment="1" applyProtection="1">
      <alignment vertical="center" wrapText="1"/>
    </xf>
    <xf numFmtId="0" fontId="15" fillId="0" borderId="0" xfId="1" applyFont="1" applyFill="1" applyBorder="1" applyAlignment="1" applyProtection="1">
      <alignment vertical="center"/>
    </xf>
    <xf numFmtId="49" fontId="15" fillId="0" borderId="0" xfId="1" applyNumberFormat="1" applyFont="1" applyFill="1" applyBorder="1" applyAlignment="1" applyProtection="1">
      <alignment horizontal="center" vertical="center"/>
    </xf>
    <xf numFmtId="3" fontId="18" fillId="0" borderId="0" xfId="1" applyNumberFormat="1" applyFont="1" applyFill="1" applyBorder="1" applyAlignment="1" applyProtection="1">
      <alignment horizontal="right" vertical="center"/>
    </xf>
    <xf numFmtId="3" fontId="18" fillId="0" borderId="0" xfId="1" applyNumberFormat="1" applyFont="1" applyFill="1" applyBorder="1" applyAlignment="1" applyProtection="1">
      <alignment horizontal="left" vertical="center"/>
    </xf>
    <xf numFmtId="0" fontId="19" fillId="0" borderId="0" xfId="1" applyFont="1" applyFill="1" applyAlignment="1" applyProtection="1">
      <alignment vertical="center"/>
    </xf>
    <xf numFmtId="0" fontId="15" fillId="0" borderId="0" xfId="2" applyFont="1" applyFill="1" applyAlignment="1" applyProtection="1">
      <alignment vertical="center"/>
    </xf>
    <xf numFmtId="49" fontId="15" fillId="0" borderId="0" xfId="2" applyNumberFormat="1" applyFont="1" applyFill="1" applyBorder="1" applyAlignment="1" applyProtection="1">
      <alignment horizontal="left" vertical="center"/>
    </xf>
    <xf numFmtId="0" fontId="20" fillId="0" borderId="0" xfId="2" applyFont="1" applyFill="1" applyBorder="1" applyAlignment="1" applyProtection="1">
      <alignment vertical="center"/>
    </xf>
    <xf numFmtId="0" fontId="20" fillId="0" borderId="0" xfId="2" applyFont="1" applyFill="1" applyAlignment="1" applyProtection="1">
      <alignment vertical="center"/>
    </xf>
    <xf numFmtId="165" fontId="15" fillId="0" borderId="0" xfId="2" applyNumberFormat="1" applyFont="1" applyFill="1" applyBorder="1" applyAlignment="1" applyProtection="1">
      <alignment horizontal="left" vertical="center"/>
    </xf>
    <xf numFmtId="1" fontId="15" fillId="0" borderId="0" xfId="2" applyNumberFormat="1" applyFont="1" applyFill="1" applyBorder="1" applyAlignment="1" applyProtection="1">
      <alignment horizontal="left" vertical="center"/>
    </xf>
    <xf numFmtId="0" fontId="15" fillId="0" borderId="0" xfId="1" applyFont="1" applyFill="1" applyAlignment="1" applyProtection="1">
      <alignment vertical="center"/>
    </xf>
    <xf numFmtId="0" fontId="21" fillId="0" borderId="0" xfId="2" applyFont="1" applyFill="1" applyAlignment="1" applyProtection="1">
      <alignment vertical="center"/>
    </xf>
    <xf numFmtId="0" fontId="22" fillId="0" borderId="0" xfId="2" applyFont="1" applyFill="1" applyAlignment="1" applyProtection="1">
      <alignment vertical="center"/>
    </xf>
    <xf numFmtId="0" fontId="21" fillId="0" borderId="0" xfId="2" applyNumberFormat="1" applyFont="1" applyFill="1" applyBorder="1" applyAlignment="1" applyProtection="1">
      <alignment horizontal="left" vertical="center"/>
    </xf>
    <xf numFmtId="3" fontId="21" fillId="0" borderId="0" xfId="2" applyNumberFormat="1" applyFont="1" applyFill="1" applyBorder="1" applyAlignment="1" applyProtection="1">
      <alignment horizontal="left" vertical="center"/>
    </xf>
    <xf numFmtId="0" fontId="23" fillId="0" borderId="0" xfId="2" applyFont="1" applyFill="1" applyAlignment="1" applyProtection="1">
      <alignment horizontal="center" vertical="center"/>
    </xf>
    <xf numFmtId="0" fontId="24" fillId="0" borderId="0" xfId="2" applyFont="1" applyFill="1" applyAlignment="1" applyProtection="1">
      <alignment horizontal="center" vertical="center"/>
    </xf>
    <xf numFmtId="0" fontId="27" fillId="0" borderId="0" xfId="1" applyFont="1" applyFill="1" applyBorder="1" applyAlignment="1" applyProtection="1">
      <alignment vertical="center"/>
    </xf>
    <xf numFmtId="0" fontId="27" fillId="0" borderId="0" xfId="1" applyFont="1" applyFill="1" applyAlignment="1" applyProtection="1">
      <alignment vertical="center"/>
    </xf>
    <xf numFmtId="0" fontId="16" fillId="0" borderId="9" xfId="1" applyFont="1" applyFill="1" applyBorder="1" applyAlignment="1" applyProtection="1">
      <alignment vertical="center" wrapText="1"/>
    </xf>
    <xf numFmtId="0" fontId="16" fillId="0" borderId="9" xfId="1" applyFont="1" applyFill="1" applyBorder="1" applyAlignment="1" applyProtection="1">
      <alignment horizontal="center" vertical="center"/>
    </xf>
    <xf numFmtId="3" fontId="28" fillId="0" borderId="9" xfId="2" applyNumberFormat="1" applyFont="1" applyFill="1" applyBorder="1" applyAlignment="1" applyProtection="1">
      <alignment vertical="center"/>
    </xf>
    <xf numFmtId="0" fontId="15" fillId="0" borderId="9" xfId="1" applyFont="1" applyFill="1" applyBorder="1" applyAlignment="1" applyProtection="1">
      <alignment horizontal="center" vertical="center"/>
    </xf>
    <xf numFmtId="49" fontId="15" fillId="0" borderId="9" xfId="1" applyNumberFormat="1" applyFont="1" applyFill="1" applyBorder="1" applyAlignment="1" applyProtection="1">
      <alignment vertical="center" wrapText="1"/>
    </xf>
    <xf numFmtId="0" fontId="15" fillId="0" borderId="27" xfId="1" applyFont="1" applyFill="1" applyBorder="1" applyAlignment="1" applyProtection="1">
      <alignment horizontal="center" vertical="center"/>
    </xf>
    <xf numFmtId="0" fontId="16" fillId="0" borderId="27" xfId="1" applyFont="1" applyFill="1" applyBorder="1" applyAlignment="1" applyProtection="1">
      <alignment horizontal="center" vertical="center"/>
    </xf>
    <xf numFmtId="0" fontId="15" fillId="0" borderId="9" xfId="1" applyFont="1" applyFill="1" applyBorder="1" applyAlignment="1" applyProtection="1">
      <alignment horizontal="left" vertical="center" wrapText="1"/>
    </xf>
    <xf numFmtId="0" fontId="27" fillId="0" borderId="0" xfId="1" applyFont="1" applyFill="1" applyAlignment="1" applyProtection="1">
      <alignment vertical="center" wrapText="1"/>
    </xf>
    <xf numFmtId="3" fontId="29" fillId="0" borderId="0" xfId="1" applyNumberFormat="1" applyFont="1" applyFill="1" applyAlignment="1" applyProtection="1">
      <alignment vertical="center"/>
    </xf>
    <xf numFmtId="0" fontId="15" fillId="0" borderId="0" xfId="1" applyFont="1" applyFill="1" applyAlignment="1" applyProtection="1">
      <alignment vertical="center" wrapText="1"/>
    </xf>
    <xf numFmtId="3" fontId="17" fillId="0" borderId="0" xfId="1" applyNumberFormat="1" applyFont="1" applyFill="1" applyAlignment="1" applyProtection="1">
      <alignment vertical="center"/>
    </xf>
    <xf numFmtId="0" fontId="13" fillId="2" borderId="0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right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3" fillId="2" borderId="0" xfId="2" applyFont="1" applyFill="1" applyAlignment="1" applyProtection="1">
      <alignment vertical="center"/>
    </xf>
    <xf numFmtId="165" fontId="13" fillId="2" borderId="0" xfId="0" applyNumberFormat="1" applyFont="1" applyFill="1" applyBorder="1" applyAlignment="1" applyProtection="1">
      <alignment horizontal="left" vertical="center"/>
    </xf>
    <xf numFmtId="0" fontId="5" fillId="0" borderId="0" xfId="1" applyFont="1" applyFill="1" applyAlignment="1" applyProtection="1">
      <alignment vertical="center" wrapText="1"/>
    </xf>
    <xf numFmtId="0" fontId="11" fillId="0" borderId="9" xfId="1" applyFont="1" applyFill="1" applyBorder="1" applyAlignment="1" applyProtection="1">
      <alignment horizontal="center" vertical="center" wrapText="1"/>
    </xf>
    <xf numFmtId="0" fontId="11" fillId="0" borderId="9" xfId="1" applyFont="1" applyFill="1" applyBorder="1" applyAlignment="1" applyProtection="1">
      <alignment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3" fontId="7" fillId="0" borderId="9" xfId="1" applyNumberFormat="1" applyFont="1" applyFill="1" applyBorder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  <protection locked="0"/>
    </xf>
    <xf numFmtId="0" fontId="7" fillId="0" borderId="9" xfId="1" applyFont="1" applyFill="1" applyBorder="1" applyAlignment="1" applyProtection="1">
      <alignment vertical="center" wrapText="1"/>
    </xf>
    <xf numFmtId="3" fontId="7" fillId="0" borderId="9" xfId="1" applyNumberFormat="1" applyFont="1" applyFill="1" applyBorder="1" applyAlignment="1" applyProtection="1">
      <alignment vertical="center" wrapText="1"/>
      <protection locked="0"/>
    </xf>
    <xf numFmtId="3" fontId="7" fillId="0" borderId="9" xfId="1" applyNumberFormat="1" applyFont="1" applyFill="1" applyBorder="1" applyAlignment="1" applyProtection="1">
      <alignment vertical="center"/>
      <protection locked="0"/>
    </xf>
    <xf numFmtId="0" fontId="5" fillId="0" borderId="0" xfId="1" applyFont="1" applyFill="1" applyAlignment="1" applyProtection="1">
      <alignment vertical="center"/>
      <protection locked="0"/>
    </xf>
    <xf numFmtId="3" fontId="7" fillId="0" borderId="9" xfId="1" applyNumberFormat="1" applyFont="1" applyFill="1" applyBorder="1" applyAlignment="1" applyProtection="1">
      <alignment vertical="center"/>
    </xf>
    <xf numFmtId="0" fontId="13" fillId="2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7" fillId="2" borderId="24" xfId="0" applyFont="1" applyFill="1" applyBorder="1" applyAlignment="1"/>
    <xf numFmtId="0" fontId="7" fillId="2" borderId="70" xfId="0" applyFont="1" applyFill="1" applyBorder="1" applyAlignment="1"/>
    <xf numFmtId="0" fontId="5" fillId="2" borderId="0" xfId="1" applyFont="1" applyFill="1" applyAlignment="1" applyProtection="1">
      <alignment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 applyProtection="1">
      <alignment horizontal="center" vertical="center" wrapText="1"/>
    </xf>
    <xf numFmtId="49" fontId="6" fillId="2" borderId="18" xfId="1" applyNumberFormat="1" applyFont="1" applyFill="1" applyBorder="1" applyAlignment="1" applyProtection="1">
      <alignment horizontal="center" vertical="center" wrapText="1"/>
    </xf>
    <xf numFmtId="3" fontId="6" fillId="2" borderId="30" xfId="1" applyNumberFormat="1" applyFont="1" applyFill="1" applyBorder="1" applyAlignment="1" applyProtection="1">
      <alignment horizontal="center" vertical="center" wrapText="1"/>
    </xf>
    <xf numFmtId="3" fontId="6" fillId="2" borderId="19" xfId="1" applyNumberFormat="1" applyFont="1" applyFill="1" applyBorder="1" applyAlignment="1" applyProtection="1">
      <alignment horizontal="center" vertical="center" wrapText="1"/>
      <protection locked="0"/>
    </xf>
    <xf numFmtId="49" fontId="6" fillId="2" borderId="8" xfId="1" applyNumberFormat="1" applyFont="1" applyFill="1" applyBorder="1" applyAlignment="1" applyProtection="1">
      <alignment horizontal="center" vertical="center" wrapText="1"/>
    </xf>
    <xf numFmtId="49" fontId="6" fillId="2" borderId="9" xfId="1" applyNumberFormat="1" applyFont="1" applyFill="1" applyBorder="1" applyAlignment="1" applyProtection="1">
      <alignment horizontal="center" vertical="center" wrapText="1"/>
    </xf>
    <xf numFmtId="3" fontId="6" fillId="2" borderId="27" xfId="1" applyNumberFormat="1" applyFont="1" applyFill="1" applyBorder="1" applyAlignment="1" applyProtection="1">
      <alignment horizontal="center" vertical="center" wrapText="1"/>
    </xf>
    <xf numFmtId="0" fontId="7" fillId="4" borderId="0" xfId="1" applyFont="1" applyFill="1" applyBorder="1" applyAlignment="1" applyProtection="1">
      <alignment vertical="center"/>
    </xf>
    <xf numFmtId="0" fontId="8" fillId="4" borderId="0" xfId="0" applyFont="1" applyFill="1" applyBorder="1" applyAlignment="1">
      <alignment vertical="center"/>
    </xf>
    <xf numFmtId="0" fontId="7" fillId="4" borderId="0" xfId="1" applyFont="1" applyFill="1" applyBorder="1" applyAlignment="1" applyProtection="1">
      <alignment vertical="center"/>
      <protection locked="0"/>
    </xf>
    <xf numFmtId="0" fontId="7" fillId="4" borderId="0" xfId="1" applyFont="1" applyFill="1" applyAlignment="1" applyProtection="1">
      <alignment vertical="center"/>
      <protection locked="0"/>
    </xf>
    <xf numFmtId="49" fontId="13" fillId="4" borderId="0" xfId="4" applyNumberFormat="1" applyFont="1" applyFill="1" applyBorder="1" applyAlignment="1" applyProtection="1">
      <alignment horizontal="center" vertical="center"/>
    </xf>
    <xf numFmtId="0" fontId="13" fillId="4" borderId="0" xfId="4" applyFont="1" applyFill="1" applyBorder="1" applyAlignment="1" applyProtection="1">
      <alignment vertical="center" wrapText="1"/>
    </xf>
    <xf numFmtId="4" fontId="13" fillId="4" borderId="0" xfId="4" applyNumberFormat="1" applyFont="1" applyFill="1" applyBorder="1" applyAlignment="1" applyProtection="1">
      <alignment vertical="center"/>
    </xf>
    <xf numFmtId="4" fontId="13" fillId="4" borderId="0" xfId="4" applyNumberFormat="1" applyFont="1" applyFill="1" applyBorder="1" applyAlignment="1" applyProtection="1">
      <alignment horizontal="right" vertical="center"/>
    </xf>
    <xf numFmtId="3" fontId="13" fillId="4" borderId="17" xfId="4" applyNumberFormat="1" applyFont="1" applyFill="1" applyBorder="1" applyAlignment="1" applyProtection="1">
      <alignment vertical="center"/>
      <protection locked="0"/>
    </xf>
    <xf numFmtId="3" fontId="13" fillId="4" borderId="18" xfId="4" applyNumberFormat="1" applyFont="1" applyFill="1" applyBorder="1" applyAlignment="1" applyProtection="1">
      <alignment vertical="center"/>
      <protection locked="0"/>
    </xf>
    <xf numFmtId="3" fontId="13" fillId="4" borderId="18" xfId="4" applyNumberFormat="1" applyFont="1" applyFill="1" applyBorder="1" applyAlignment="1">
      <alignment vertical="center"/>
    </xf>
    <xf numFmtId="3" fontId="13" fillId="4" borderId="19" xfId="4" applyNumberFormat="1" applyFont="1" applyFill="1" applyBorder="1" applyAlignment="1">
      <alignment vertical="center"/>
    </xf>
    <xf numFmtId="3" fontId="13" fillId="4" borderId="31" xfId="4" applyNumberFormat="1" applyFont="1" applyFill="1" applyBorder="1" applyAlignment="1" applyProtection="1">
      <alignment vertical="center"/>
      <protection locked="0"/>
    </xf>
    <xf numFmtId="3" fontId="13" fillId="4" borderId="30" xfId="4" applyNumberFormat="1" applyFont="1" applyFill="1" applyBorder="1" applyAlignment="1">
      <alignment vertical="center"/>
    </xf>
    <xf numFmtId="3" fontId="13" fillId="4" borderId="9" xfId="4" applyNumberFormat="1" applyFont="1" applyFill="1" applyBorder="1" applyAlignment="1">
      <alignment vertical="center"/>
    </xf>
    <xf numFmtId="3" fontId="13" fillId="4" borderId="58" xfId="4" applyNumberFormat="1" applyFont="1" applyFill="1" applyBorder="1" applyAlignment="1">
      <alignment vertical="center"/>
    </xf>
    <xf numFmtId="3" fontId="13" fillId="4" borderId="8" xfId="4" applyNumberFormat="1" applyFont="1" applyFill="1" applyBorder="1" applyAlignment="1" applyProtection="1">
      <alignment vertical="center"/>
      <protection locked="0"/>
    </xf>
    <xf numFmtId="3" fontId="13" fillId="4" borderId="9" xfId="4" applyNumberFormat="1" applyFont="1" applyFill="1" applyBorder="1" applyAlignment="1" applyProtection="1">
      <alignment vertical="center"/>
      <protection locked="0"/>
    </xf>
    <xf numFmtId="3" fontId="13" fillId="4" borderId="32" xfId="4" applyNumberFormat="1" applyFont="1" applyFill="1" applyBorder="1" applyAlignment="1" applyProtection="1">
      <alignment vertical="center"/>
      <protection locked="0"/>
    </xf>
    <xf numFmtId="3" fontId="13" fillId="4" borderId="27" xfId="4" applyNumberFormat="1" applyFont="1" applyFill="1" applyBorder="1" applyAlignment="1">
      <alignment vertical="center"/>
    </xf>
    <xf numFmtId="49" fontId="11" fillId="4" borderId="21" xfId="4" applyNumberFormat="1" applyFont="1" applyFill="1" applyBorder="1" applyAlignment="1">
      <alignment horizontal="center" vertical="center"/>
    </xf>
    <xf numFmtId="3" fontId="14" fillId="4" borderId="21" xfId="4" applyNumberFormat="1" applyFont="1" applyFill="1" applyBorder="1" applyAlignment="1" applyProtection="1">
      <alignment vertical="center" wrapText="1"/>
    </xf>
    <xf numFmtId="3" fontId="14" fillId="4" borderId="22" xfId="4" applyNumberFormat="1" applyFont="1" applyFill="1" applyBorder="1" applyAlignment="1" applyProtection="1">
      <alignment vertical="center" wrapText="1"/>
    </xf>
    <xf numFmtId="3" fontId="14" fillId="4" borderId="23" xfId="4" applyNumberFormat="1" applyFont="1" applyFill="1" applyBorder="1" applyAlignment="1" applyProtection="1">
      <alignment vertical="center" wrapText="1"/>
    </xf>
    <xf numFmtId="3" fontId="14" fillId="4" borderId="43" xfId="4" applyNumberFormat="1" applyFont="1" applyFill="1" applyBorder="1" applyAlignment="1" applyProtection="1">
      <alignment vertical="center" wrapText="1"/>
    </xf>
    <xf numFmtId="3" fontId="14" fillId="4" borderId="36" xfId="4" applyNumberFormat="1" applyFont="1" applyFill="1" applyBorder="1" applyAlignment="1" applyProtection="1">
      <alignment vertical="center" wrapText="1"/>
    </xf>
    <xf numFmtId="3" fontId="13" fillId="4" borderId="22" xfId="4" applyNumberFormat="1" applyFont="1" applyFill="1" applyBorder="1" applyAlignment="1" applyProtection="1">
      <alignment vertical="center" wrapText="1"/>
    </xf>
    <xf numFmtId="3" fontId="13" fillId="4" borderId="22" xfId="4" applyNumberFormat="1" applyFont="1" applyFill="1" applyBorder="1" applyAlignment="1" applyProtection="1">
      <alignment vertical="center"/>
    </xf>
    <xf numFmtId="3" fontId="13" fillId="4" borderId="23" xfId="4" applyNumberFormat="1" applyFont="1" applyFill="1" applyBorder="1" applyAlignment="1" applyProtection="1">
      <alignment vertical="center"/>
    </xf>
    <xf numFmtId="3" fontId="13" fillId="4" borderId="42" xfId="4" applyNumberFormat="1" applyFont="1" applyFill="1" applyBorder="1" applyAlignment="1" applyProtection="1">
      <alignment vertical="center"/>
    </xf>
    <xf numFmtId="3" fontId="13" fillId="4" borderId="36" xfId="4" applyNumberFormat="1" applyFont="1" applyFill="1" applyBorder="1" applyAlignment="1" applyProtection="1">
      <alignment vertical="center"/>
    </xf>
    <xf numFmtId="3" fontId="13" fillId="4" borderId="59" xfId="4" applyNumberFormat="1" applyFont="1" applyFill="1" applyBorder="1" applyAlignment="1" applyProtection="1">
      <alignment vertical="center"/>
    </xf>
    <xf numFmtId="0" fontId="7" fillId="4" borderId="50" xfId="4" applyFont="1" applyFill="1" applyBorder="1" applyAlignment="1">
      <alignment horizontal="center" vertical="center" wrapText="1"/>
    </xf>
    <xf numFmtId="0" fontId="11" fillId="4" borderId="22" xfId="1" applyFont="1" applyFill="1" applyBorder="1" applyAlignment="1">
      <alignment horizontal="center" vertical="center"/>
    </xf>
    <xf numFmtId="0" fontId="11" fillId="4" borderId="50" xfId="1" applyFont="1" applyFill="1" applyBorder="1" applyAlignment="1">
      <alignment horizontal="center" vertical="center" wrapText="1"/>
    </xf>
    <xf numFmtId="0" fontId="9" fillId="2" borderId="0" xfId="0" applyFont="1" applyFill="1" applyAlignment="1" applyProtection="1">
      <alignment horizontal="center" vertical="center" wrapText="1"/>
    </xf>
    <xf numFmtId="0" fontId="9" fillId="2" borderId="0" xfId="0" applyFont="1" applyFill="1" applyAlignment="1" applyProtection="1">
      <alignment horizontal="center" vertical="center"/>
    </xf>
    <xf numFmtId="49" fontId="6" fillId="2" borderId="24" xfId="0" applyNumberFormat="1" applyFont="1" applyFill="1" applyBorder="1" applyAlignment="1" applyProtection="1">
      <alignment horizontal="left" vertical="center"/>
      <protection locked="0"/>
    </xf>
    <xf numFmtId="49" fontId="6" fillId="2" borderId="25" xfId="0" applyNumberFormat="1" applyFont="1" applyFill="1" applyBorder="1" applyAlignment="1" applyProtection="1">
      <alignment horizontal="left" vertical="center"/>
      <protection locked="0"/>
    </xf>
    <xf numFmtId="165" fontId="6" fillId="2" borderId="25" xfId="0" applyNumberFormat="1" applyFont="1" applyFill="1" applyBorder="1" applyAlignment="1" applyProtection="1">
      <alignment horizontal="left" vertical="center"/>
      <protection locked="0"/>
    </xf>
    <xf numFmtId="1" fontId="6" fillId="2" borderId="25" xfId="0" applyNumberFormat="1" applyFont="1" applyFill="1" applyBorder="1" applyAlignment="1" applyProtection="1">
      <alignment horizontal="left" vertical="center"/>
      <protection locked="0"/>
    </xf>
    <xf numFmtId="0" fontId="11" fillId="4" borderId="2" xfId="1" applyFont="1" applyFill="1" applyBorder="1" applyAlignment="1">
      <alignment horizontal="center" vertical="center" wrapText="1"/>
    </xf>
    <xf numFmtId="0" fontId="11" fillId="4" borderId="9" xfId="1" applyFont="1" applyFill="1" applyBorder="1" applyAlignment="1">
      <alignment horizontal="center" vertical="center" wrapText="1"/>
    </xf>
    <xf numFmtId="0" fontId="11" fillId="4" borderId="4" xfId="1" applyFont="1" applyFill="1" applyBorder="1" applyAlignment="1">
      <alignment horizontal="center" vertical="center" wrapText="1"/>
    </xf>
    <xf numFmtId="0" fontId="11" fillId="4" borderId="5" xfId="1" applyFont="1" applyFill="1" applyBorder="1" applyAlignment="1">
      <alignment horizontal="center" vertical="center" wrapText="1"/>
    </xf>
    <xf numFmtId="0" fontId="11" fillId="4" borderId="28" xfId="1" applyFont="1" applyFill="1" applyBorder="1" applyAlignment="1">
      <alignment horizontal="center" vertical="center" wrapText="1"/>
    </xf>
    <xf numFmtId="0" fontId="11" fillId="4" borderId="0" xfId="1" applyFont="1" applyFill="1" applyBorder="1" applyAlignment="1">
      <alignment horizontal="center" vertical="center" wrapText="1"/>
    </xf>
    <xf numFmtId="0" fontId="11" fillId="4" borderId="30" xfId="1" applyFont="1" applyFill="1" applyBorder="1" applyAlignment="1">
      <alignment horizontal="center" vertical="center" wrapText="1"/>
    </xf>
    <xf numFmtId="0" fontId="11" fillId="4" borderId="24" xfId="1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horizontal="center" vertical="center" wrapText="1"/>
    </xf>
    <xf numFmtId="0" fontId="11" fillId="4" borderId="29" xfId="1" applyFont="1" applyFill="1" applyBorder="1" applyAlignment="1">
      <alignment horizontal="center" vertical="center" wrapText="1"/>
    </xf>
    <xf numFmtId="0" fontId="11" fillId="4" borderId="31" xfId="1" applyFont="1" applyFill="1" applyBorder="1" applyAlignment="1">
      <alignment horizontal="center" vertical="center" wrapText="1"/>
    </xf>
    <xf numFmtId="0" fontId="11" fillId="4" borderId="64" xfId="1" applyFont="1" applyFill="1" applyBorder="1" applyAlignment="1">
      <alignment horizontal="center" vertical="center" wrapText="1"/>
    </xf>
    <xf numFmtId="0" fontId="11" fillId="4" borderId="65" xfId="1" applyFont="1" applyFill="1" applyBorder="1" applyAlignment="1">
      <alignment horizontal="center" vertical="center" wrapText="1"/>
    </xf>
    <xf numFmtId="0" fontId="11" fillId="4" borderId="71" xfId="1" applyFont="1" applyFill="1" applyBorder="1" applyAlignment="1">
      <alignment horizontal="center" vertical="center" wrapText="1"/>
    </xf>
    <xf numFmtId="0" fontId="11" fillId="4" borderId="4" xfId="1" applyFont="1" applyFill="1" applyBorder="1" applyAlignment="1">
      <alignment horizontal="center" vertical="center"/>
    </xf>
    <xf numFmtId="0" fontId="11" fillId="4" borderId="5" xfId="1" applyFont="1" applyFill="1" applyBorder="1" applyAlignment="1">
      <alignment horizontal="center" vertical="center"/>
    </xf>
    <xf numFmtId="0" fontId="11" fillId="4" borderId="6" xfId="1" applyFont="1" applyFill="1" applyBorder="1" applyAlignment="1">
      <alignment horizontal="center" vertical="center"/>
    </xf>
    <xf numFmtId="0" fontId="11" fillId="4" borderId="28" xfId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11" fillId="4" borderId="29" xfId="1" applyFont="1" applyFill="1" applyBorder="1" applyAlignment="1">
      <alignment horizontal="center" vertical="center"/>
    </xf>
    <xf numFmtId="0" fontId="11" fillId="4" borderId="27" xfId="1" applyFont="1" applyFill="1" applyBorder="1" applyAlignment="1">
      <alignment horizontal="center" vertical="center" wrapText="1"/>
    </xf>
    <xf numFmtId="0" fontId="11" fillId="4" borderId="32" xfId="1" applyFont="1" applyFill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center" vertical="center" wrapText="1"/>
    </xf>
    <xf numFmtId="0" fontId="11" fillId="4" borderId="10" xfId="1" applyFont="1" applyFill="1" applyBorder="1" applyAlignment="1">
      <alignment horizontal="center" vertical="center" wrapText="1"/>
    </xf>
    <xf numFmtId="0" fontId="11" fillId="4" borderId="18" xfId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 wrapText="1"/>
    </xf>
    <xf numFmtId="0" fontId="11" fillId="4" borderId="8" xfId="1" applyFont="1" applyFill="1" applyBorder="1" applyAlignment="1">
      <alignment horizontal="center" vertical="center" wrapText="1"/>
    </xf>
    <xf numFmtId="0" fontId="11" fillId="4" borderId="13" xfId="1" applyFont="1" applyFill="1" applyBorder="1" applyAlignment="1">
      <alignment horizontal="center" vertical="center" wrapText="1"/>
    </xf>
    <xf numFmtId="0" fontId="11" fillId="4" borderId="26" xfId="1" applyFont="1" applyFill="1" applyBorder="1" applyAlignment="1">
      <alignment horizontal="center" vertical="center" wrapText="1"/>
    </xf>
    <xf numFmtId="0" fontId="11" fillId="4" borderId="33" xfId="1" applyFont="1" applyFill="1" applyBorder="1" applyAlignment="1">
      <alignment horizontal="center" vertical="center" wrapText="1"/>
    </xf>
    <xf numFmtId="0" fontId="11" fillId="4" borderId="4" xfId="1" applyFont="1" applyFill="1" applyBorder="1" applyAlignment="1" applyProtection="1">
      <alignment horizontal="center" vertical="center" wrapText="1"/>
    </xf>
    <xf numFmtId="0" fontId="11" fillId="4" borderId="6" xfId="1" applyFont="1" applyFill="1" applyBorder="1" applyAlignment="1" applyProtection="1">
      <alignment horizontal="center" vertical="center" wrapText="1"/>
    </xf>
    <xf numFmtId="0" fontId="11" fillId="4" borderId="28" xfId="1" applyFont="1" applyFill="1" applyBorder="1" applyAlignment="1" applyProtection="1">
      <alignment horizontal="center" vertical="center" wrapText="1"/>
    </xf>
    <xf numFmtId="0" fontId="11" fillId="4" borderId="29" xfId="1" applyFont="1" applyFill="1" applyBorder="1" applyAlignment="1" applyProtection="1">
      <alignment horizontal="center" vertical="center" wrapText="1"/>
    </xf>
    <xf numFmtId="0" fontId="11" fillId="4" borderId="30" xfId="1" applyFont="1" applyFill="1" applyBorder="1" applyAlignment="1" applyProtection="1">
      <alignment horizontal="center" vertical="center" wrapText="1"/>
    </xf>
    <xf numFmtId="0" fontId="11" fillId="4" borderId="31" xfId="1" applyFont="1" applyFill="1" applyBorder="1" applyAlignment="1" applyProtection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9" fillId="4" borderId="0" xfId="0" applyFont="1" applyFill="1" applyAlignment="1" applyProtection="1">
      <alignment horizontal="center" vertical="center" wrapText="1"/>
    </xf>
    <xf numFmtId="49" fontId="7" fillId="4" borderId="24" xfId="0" applyNumberFormat="1" applyFont="1" applyFill="1" applyBorder="1" applyAlignment="1" applyProtection="1">
      <alignment horizontal="left" vertical="center"/>
      <protection locked="0"/>
    </xf>
    <xf numFmtId="49" fontId="7" fillId="4" borderId="25" xfId="0" applyNumberFormat="1" applyFont="1" applyFill="1" applyBorder="1" applyAlignment="1" applyProtection="1">
      <alignment horizontal="left" vertical="center"/>
      <protection locked="0"/>
    </xf>
    <xf numFmtId="165" fontId="7" fillId="4" borderId="25" xfId="0" applyNumberFormat="1" applyFont="1" applyFill="1" applyBorder="1" applyAlignment="1" applyProtection="1">
      <alignment horizontal="left" vertical="center"/>
      <protection locked="0"/>
    </xf>
    <xf numFmtId="1" fontId="7" fillId="4" borderId="25" xfId="0" applyNumberFormat="1" applyFont="1" applyFill="1" applyBorder="1" applyAlignment="1" applyProtection="1">
      <alignment horizontal="left" vertical="center"/>
      <protection locked="0"/>
    </xf>
    <xf numFmtId="49" fontId="16" fillId="0" borderId="11" xfId="2" applyNumberFormat="1" applyFont="1" applyFill="1" applyBorder="1" applyAlignment="1" applyProtection="1">
      <alignment horizontal="center" vertical="center" wrapText="1"/>
    </xf>
    <xf numFmtId="49" fontId="16" fillId="0" borderId="18" xfId="2" applyNumberFormat="1" applyFont="1" applyFill="1" applyBorder="1" applyAlignment="1" applyProtection="1">
      <alignment horizontal="center" vertical="center" wrapText="1"/>
    </xf>
    <xf numFmtId="0" fontId="16" fillId="0" borderId="11" xfId="2" applyFont="1" applyFill="1" applyBorder="1" applyAlignment="1" applyProtection="1">
      <alignment horizontal="center" vertical="center" wrapText="1"/>
    </xf>
    <xf numFmtId="0" fontId="16" fillId="0" borderId="18" xfId="2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49" fontId="4" fillId="3" borderId="24" xfId="1" applyNumberFormat="1" applyFont="1" applyFill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49" fontId="16" fillId="0" borderId="9" xfId="2" applyNumberFormat="1" applyFont="1" applyFill="1" applyBorder="1" applyAlignment="1" applyProtection="1">
      <alignment horizontal="center" vertical="center" wrapText="1"/>
    </xf>
    <xf numFmtId="0" fontId="16" fillId="0" borderId="9" xfId="2" applyFont="1" applyFill="1" applyBorder="1" applyAlignment="1" applyProtection="1">
      <alignment horizontal="center" vertical="center" wrapText="1"/>
    </xf>
    <xf numFmtId="3" fontId="16" fillId="0" borderId="9" xfId="2" applyNumberFormat="1" applyFont="1" applyFill="1" applyBorder="1" applyAlignment="1" applyProtection="1">
      <alignment horizontal="center" vertical="center" wrapText="1"/>
    </xf>
    <xf numFmtId="3" fontId="16" fillId="0" borderId="33" xfId="2" applyNumberFormat="1" applyFont="1" applyFill="1" applyBorder="1" applyAlignment="1" applyProtection="1">
      <alignment horizontal="center" vertical="center" wrapText="1"/>
    </xf>
    <xf numFmtId="3" fontId="16" fillId="0" borderId="30" xfId="2" applyNumberFormat="1" applyFont="1" applyFill="1" applyBorder="1" applyAlignment="1" applyProtection="1">
      <alignment horizontal="center" vertical="center" wrapText="1"/>
    </xf>
    <xf numFmtId="3" fontId="16" fillId="0" borderId="11" xfId="2" applyNumberFormat="1" applyFont="1" applyFill="1" applyBorder="1" applyAlignment="1" applyProtection="1">
      <alignment horizontal="center" vertical="center" wrapText="1"/>
    </xf>
    <xf numFmtId="3" fontId="16" fillId="0" borderId="18" xfId="2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Alignment="1"/>
    <xf numFmtId="49" fontId="7" fillId="2" borderId="24" xfId="0" applyNumberFormat="1" applyFont="1" applyFill="1" applyBorder="1" applyAlignment="1" applyProtection="1">
      <alignment horizontal="left" vertical="center"/>
      <protection locked="0"/>
    </xf>
    <xf numFmtId="49" fontId="7" fillId="2" borderId="25" xfId="0" applyNumberFormat="1" applyFont="1" applyFill="1" applyBorder="1" applyAlignment="1" applyProtection="1">
      <alignment horizontal="left" vertical="center"/>
      <protection locked="0"/>
    </xf>
    <xf numFmtId="165" fontId="7" fillId="2" borderId="25" xfId="0" applyNumberFormat="1" applyFont="1" applyFill="1" applyBorder="1" applyAlignment="1" applyProtection="1">
      <alignment horizontal="left" vertical="center"/>
      <protection locked="0"/>
    </xf>
    <xf numFmtId="1" fontId="7" fillId="2" borderId="25" xfId="0" applyNumberFormat="1" applyFont="1" applyFill="1" applyBorder="1" applyAlignment="1" applyProtection="1">
      <alignment horizontal="left" vertical="center"/>
      <protection locked="0"/>
    </xf>
    <xf numFmtId="0" fontId="15" fillId="0" borderId="24" xfId="2" applyNumberFormat="1" applyFont="1" applyFill="1" applyBorder="1" applyAlignment="1" applyProtection="1">
      <alignment horizontal="left" vertical="center"/>
      <protection hidden="1"/>
    </xf>
    <xf numFmtId="0" fontId="23" fillId="0" borderId="0" xfId="2" applyFont="1" applyFill="1" applyAlignment="1" applyProtection="1">
      <alignment horizontal="center" vertical="center"/>
    </xf>
    <xf numFmtId="0" fontId="25" fillId="0" borderId="37" xfId="1" applyFont="1" applyFill="1" applyBorder="1" applyAlignment="1" applyProtection="1">
      <alignment horizontal="center" vertical="center" wrapText="1"/>
    </xf>
    <xf numFmtId="0" fontId="26" fillId="0" borderId="37" xfId="2" applyFont="1" applyFill="1" applyBorder="1" applyAlignment="1" applyProtection="1">
      <alignment horizontal="center" vertical="center"/>
    </xf>
    <xf numFmtId="3" fontId="28" fillId="0" borderId="26" xfId="1" applyNumberFormat="1" applyFont="1" applyFill="1" applyBorder="1" applyAlignment="1" applyProtection="1">
      <alignment horizontal="center" vertical="center" wrapText="1"/>
    </xf>
    <xf numFmtId="3" fontId="28" fillId="0" borderId="38" xfId="1" applyNumberFormat="1" applyFont="1" applyFill="1" applyBorder="1" applyAlignment="1" applyProtection="1">
      <alignment horizontal="center" vertical="center" wrapText="1"/>
    </xf>
    <xf numFmtId="165" fontId="15" fillId="0" borderId="24" xfId="2" applyNumberFormat="1" applyFont="1" applyFill="1" applyBorder="1" applyAlignment="1" applyProtection="1">
      <alignment horizontal="left" vertical="center"/>
      <protection hidden="1"/>
    </xf>
    <xf numFmtId="0" fontId="28" fillId="0" borderId="3" xfId="1" applyFont="1" applyFill="1" applyBorder="1" applyAlignment="1" applyProtection="1">
      <alignment horizontal="center" vertical="center" wrapText="1"/>
    </xf>
    <xf numFmtId="0" fontId="28" fillId="0" borderId="18" xfId="1" applyFont="1" applyFill="1" applyBorder="1" applyAlignment="1" applyProtection="1">
      <alignment horizontal="center" vertical="center" wrapText="1"/>
    </xf>
    <xf numFmtId="0" fontId="4" fillId="3" borderId="24" xfId="1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center" vertical="center" wrapText="1"/>
    </xf>
    <xf numFmtId="0" fontId="11" fillId="0" borderId="18" xfId="1" applyFont="1" applyFill="1" applyBorder="1" applyAlignment="1" applyProtection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32" xfId="1" applyFont="1" applyFill="1" applyBorder="1" applyAlignment="1" applyProtection="1">
      <alignment horizontal="center" vertical="center" wrapText="1"/>
    </xf>
    <xf numFmtId="0" fontId="9" fillId="3" borderId="0" xfId="0" applyFont="1" applyFill="1" applyAlignment="1" applyProtection="1">
      <alignment horizontal="center" vertical="center"/>
    </xf>
    <xf numFmtId="0" fontId="7" fillId="0" borderId="0" xfId="0" applyFont="1"/>
    <xf numFmtId="0" fontId="0" fillId="0" borderId="0" xfId="0"/>
    <xf numFmtId="0" fontId="7" fillId="0" borderId="24" xfId="0" applyFont="1" applyBorder="1" applyAlignment="1">
      <alignment horizontal="left"/>
    </xf>
    <xf numFmtId="165" fontId="7" fillId="0" borderId="24" xfId="0" applyNumberFormat="1" applyFont="1" applyBorder="1" applyAlignment="1" applyProtection="1">
      <alignment horizontal="left"/>
      <protection locked="0"/>
    </xf>
    <xf numFmtId="1" fontId="7" fillId="0" borderId="24" xfId="0" applyNumberFormat="1" applyFont="1" applyBorder="1" applyAlignment="1" applyProtection="1">
      <alignment horizontal="left"/>
      <protection locked="0"/>
    </xf>
    <xf numFmtId="0" fontId="7" fillId="0" borderId="24" xfId="0" applyFont="1" applyBorder="1" applyAlignment="1" applyProtection="1">
      <alignment horizontal="left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0" fillId="0" borderId="67" xfId="0" applyBorder="1"/>
    <xf numFmtId="0" fontId="0" fillId="0" borderId="68" xfId="0" applyBorder="1"/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9" xfId="1" applyFont="1" applyFill="1" applyBorder="1" applyAlignment="1">
      <alignment horizontal="center" vertical="center" wrapText="1"/>
    </xf>
    <xf numFmtId="0" fontId="7" fillId="0" borderId="27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 applyProtection="1">
      <alignment horizontal="left"/>
      <protection locked="0"/>
    </xf>
    <xf numFmtId="1" fontId="7" fillId="2" borderId="25" xfId="0" applyNumberFormat="1" applyFont="1" applyFill="1" applyBorder="1" applyAlignment="1" applyProtection="1">
      <alignment horizontal="left"/>
      <protection locked="0"/>
    </xf>
    <xf numFmtId="165" fontId="7" fillId="2" borderId="25" xfId="0" applyNumberFormat="1" applyFont="1" applyFill="1" applyBorder="1" applyAlignment="1" applyProtection="1">
      <alignment horizontal="left"/>
      <protection locked="0"/>
    </xf>
    <xf numFmtId="49" fontId="7" fillId="2" borderId="24" xfId="0" applyNumberFormat="1" applyFont="1" applyFill="1" applyBorder="1" applyAlignment="1" applyProtection="1">
      <alignment horizontal="left"/>
      <protection locked="0"/>
    </xf>
    <xf numFmtId="0" fontId="7" fillId="4" borderId="10" xfId="4" applyFont="1" applyFill="1" applyBorder="1" applyAlignment="1">
      <alignment horizontal="center" vertical="center" wrapText="1"/>
    </xf>
    <xf numFmtId="0" fontId="7" fillId="4" borderId="12" xfId="4" applyFont="1" applyFill="1" applyBorder="1" applyAlignment="1">
      <alignment horizontal="center" vertical="center" wrapText="1"/>
    </xf>
    <xf numFmtId="0" fontId="7" fillId="4" borderId="47" xfId="4" applyFont="1" applyFill="1" applyBorder="1" applyAlignment="1">
      <alignment horizontal="center" vertical="center" wrapText="1"/>
    </xf>
    <xf numFmtId="0" fontId="7" fillId="4" borderId="18" xfId="4" applyFont="1" applyFill="1" applyBorder="1" applyAlignment="1">
      <alignment horizontal="center" vertical="center" wrapText="1"/>
    </xf>
    <xf numFmtId="0" fontId="7" fillId="4" borderId="11" xfId="4" applyFont="1" applyFill="1" applyBorder="1" applyAlignment="1">
      <alignment horizontal="center" vertical="center" wrapText="1"/>
    </xf>
    <xf numFmtId="0" fontId="7" fillId="4" borderId="52" xfId="4" applyFont="1" applyFill="1" applyBorder="1" applyAlignment="1">
      <alignment horizontal="center" vertical="center" wrapText="1"/>
    </xf>
    <xf numFmtId="0" fontId="7" fillId="4" borderId="54" xfId="4" applyFont="1" applyFill="1" applyBorder="1" applyAlignment="1">
      <alignment horizontal="center" vertical="center" wrapText="1"/>
    </xf>
    <xf numFmtId="0" fontId="7" fillId="4" borderId="55" xfId="4" applyFont="1" applyFill="1" applyBorder="1" applyAlignment="1">
      <alignment horizontal="center" vertical="center" wrapText="1"/>
    </xf>
    <xf numFmtId="0" fontId="7" fillId="4" borderId="45" xfId="4" applyFont="1" applyFill="1" applyBorder="1" applyAlignment="1">
      <alignment horizontal="center" vertical="center" wrapText="1"/>
    </xf>
    <xf numFmtId="0" fontId="7" fillId="4" borderId="46" xfId="4" applyFont="1" applyFill="1" applyBorder="1" applyAlignment="1">
      <alignment horizontal="center" vertical="center" wrapText="1"/>
    </xf>
    <xf numFmtId="0" fontId="7" fillId="4" borderId="30" xfId="4" applyFont="1" applyFill="1" applyBorder="1" applyAlignment="1">
      <alignment horizontal="center" vertical="center" wrapText="1"/>
    </xf>
    <xf numFmtId="0" fontId="7" fillId="4" borderId="33" xfId="4" applyFont="1" applyFill="1" applyBorder="1" applyAlignment="1">
      <alignment horizontal="center" vertical="center" wrapText="1"/>
    </xf>
    <xf numFmtId="0" fontId="7" fillId="4" borderId="48" xfId="4" applyFont="1" applyFill="1" applyBorder="1" applyAlignment="1">
      <alignment horizontal="center" vertical="center" wrapText="1"/>
    </xf>
    <xf numFmtId="0" fontId="7" fillId="4" borderId="49" xfId="4" applyFont="1" applyFill="1" applyBorder="1" applyAlignment="1">
      <alignment horizontal="center" vertical="center" wrapText="1"/>
    </xf>
    <xf numFmtId="0" fontId="7" fillId="4" borderId="50" xfId="4" applyFont="1" applyFill="1" applyBorder="1" applyAlignment="1">
      <alignment horizontal="center" vertical="center" wrapText="1"/>
    </xf>
    <xf numFmtId="0" fontId="7" fillId="4" borderId="1" xfId="4" applyFont="1" applyFill="1" applyBorder="1" applyAlignment="1">
      <alignment horizontal="center" vertical="center" wrapText="1"/>
    </xf>
    <xf numFmtId="0" fontId="7" fillId="4" borderId="8" xfId="4" applyFont="1" applyFill="1" applyBorder="1" applyAlignment="1">
      <alignment horizontal="center" vertical="center" wrapText="1"/>
    </xf>
    <xf numFmtId="0" fontId="7" fillId="4" borderId="13" xfId="4" applyFont="1" applyFill="1" applyBorder="1" applyAlignment="1">
      <alignment horizontal="center" vertical="center" wrapText="1"/>
    </xf>
    <xf numFmtId="0" fontId="7" fillId="4" borderId="26" xfId="4" applyFont="1" applyFill="1" applyBorder="1" applyAlignment="1">
      <alignment horizontal="center" vertical="center" wrapText="1"/>
    </xf>
    <xf numFmtId="0" fontId="7" fillId="4" borderId="27" xfId="4" applyFont="1" applyFill="1" applyBorder="1" applyAlignment="1">
      <alignment horizontal="center" vertical="center" wrapText="1"/>
    </xf>
    <xf numFmtId="0" fontId="7" fillId="4" borderId="29" xfId="4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4" borderId="55" xfId="0" applyFont="1" applyFill="1" applyBorder="1" applyAlignment="1">
      <alignment horizontal="center" vertical="center" wrapText="1"/>
    </xf>
    <xf numFmtId="0" fontId="7" fillId="4" borderId="39" xfId="4" applyFont="1" applyFill="1" applyBorder="1" applyAlignment="1">
      <alignment horizontal="center" vertical="center" wrapText="1"/>
    </xf>
    <xf numFmtId="0" fontId="7" fillId="4" borderId="3" xfId="4" applyFont="1" applyFill="1" applyBorder="1" applyAlignment="1">
      <alignment horizontal="center" vertical="center" wrapText="1"/>
    </xf>
    <xf numFmtId="0" fontId="7" fillId="4" borderId="28" xfId="4" applyFont="1" applyFill="1" applyBorder="1" applyAlignment="1">
      <alignment horizontal="center" vertical="center" wrapText="1"/>
    </xf>
    <xf numFmtId="0" fontId="7" fillId="4" borderId="7" xfId="4" applyFont="1" applyFill="1" applyBorder="1" applyAlignment="1">
      <alignment horizontal="center" vertical="center" wrapText="1"/>
    </xf>
    <xf numFmtId="0" fontId="7" fillId="4" borderId="64" xfId="4" applyFont="1" applyFill="1" applyBorder="1" applyAlignment="1">
      <alignment horizontal="center" vertical="center" wrapText="1"/>
    </xf>
    <xf numFmtId="0" fontId="7" fillId="4" borderId="65" xfId="4" applyFont="1" applyFill="1" applyBorder="1" applyAlignment="1">
      <alignment horizontal="center" vertical="center" wrapText="1"/>
    </xf>
    <xf numFmtId="0" fontId="7" fillId="4" borderId="66" xfId="4" applyFont="1" applyFill="1" applyBorder="1" applyAlignment="1">
      <alignment horizontal="center" vertical="center" wrapText="1"/>
    </xf>
    <xf numFmtId="0" fontId="7" fillId="4" borderId="19" xfId="4" applyFont="1" applyFill="1" applyBorder="1" applyAlignment="1">
      <alignment horizontal="center" vertical="center" wrapText="1"/>
    </xf>
    <xf numFmtId="0" fontId="7" fillId="4" borderId="34" xfId="4" applyFont="1" applyFill="1" applyBorder="1" applyAlignment="1">
      <alignment horizontal="center" vertical="center" wrapText="1"/>
    </xf>
    <xf numFmtId="0" fontId="7" fillId="4" borderId="60" xfId="4" applyFont="1" applyFill="1" applyBorder="1" applyAlignment="1">
      <alignment horizontal="center" vertical="center" wrapText="1"/>
    </xf>
    <xf numFmtId="0" fontId="7" fillId="4" borderId="61" xfId="4" applyFont="1" applyFill="1" applyBorder="1" applyAlignment="1">
      <alignment horizontal="center" vertical="center" wrapText="1"/>
    </xf>
    <xf numFmtId="0" fontId="7" fillId="4" borderId="62" xfId="4" applyFont="1" applyFill="1" applyBorder="1" applyAlignment="1">
      <alignment horizontal="center" vertical="center" wrapText="1"/>
    </xf>
    <xf numFmtId="0" fontId="7" fillId="4" borderId="51" xfId="4" applyFont="1" applyFill="1" applyBorder="1" applyAlignment="1">
      <alignment horizontal="center" vertical="center" wrapText="1"/>
    </xf>
    <xf numFmtId="0" fontId="7" fillId="4" borderId="4" xfId="4" applyFont="1" applyFill="1" applyBorder="1" applyAlignment="1">
      <alignment horizontal="center" vertical="center" wrapText="1"/>
    </xf>
    <xf numFmtId="0" fontId="7" fillId="4" borderId="63" xfId="4" applyFont="1" applyFill="1" applyBorder="1" applyAlignment="1">
      <alignment horizontal="center" vertical="center" wrapText="1"/>
    </xf>
    <xf numFmtId="49" fontId="7" fillId="4" borderId="24" xfId="0" applyNumberFormat="1" applyFont="1" applyFill="1" applyBorder="1" applyAlignment="1" applyProtection="1">
      <alignment horizontal="left"/>
      <protection locked="0"/>
    </xf>
    <xf numFmtId="49" fontId="7" fillId="4" borderId="25" xfId="0" applyNumberFormat="1" applyFont="1" applyFill="1" applyBorder="1" applyAlignment="1" applyProtection="1">
      <alignment horizontal="left"/>
      <protection locked="0"/>
    </xf>
    <xf numFmtId="165" fontId="7" fillId="4" borderId="25" xfId="0" applyNumberFormat="1" applyFont="1" applyFill="1" applyBorder="1" applyAlignment="1" applyProtection="1">
      <alignment horizontal="left"/>
      <protection locked="0"/>
    </xf>
    <xf numFmtId="1" fontId="7" fillId="4" borderId="25" xfId="0" applyNumberFormat="1" applyFont="1" applyFill="1" applyBorder="1" applyAlignment="1" applyProtection="1">
      <alignment horizontal="left"/>
      <protection locked="0"/>
    </xf>
    <xf numFmtId="49" fontId="7" fillId="0" borderId="42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</cellXfs>
  <cellStyles count="6">
    <cellStyle name="Currency 2" xfId="3" xr:uid="{00000000-0005-0000-0000-000000000000}"/>
    <cellStyle name="Normal" xfId="0" builtinId="0"/>
    <cellStyle name="Normal 2" xfId="1" xr:uid="{00000000-0005-0000-0000-000002000000}"/>
    <cellStyle name="Normal 2 2" xfId="4" xr:uid="{00000000-0005-0000-0000-000003000000}"/>
    <cellStyle name="Normal 3" xfId="2" xr:uid="{00000000-0005-0000-0000-000004000000}"/>
    <cellStyle name="Normal 5" xfId="5" xr:uid="{00000000-0005-0000-0000-000005000000}"/>
  </cellStyles>
  <dxfs count="1"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D68"/>
  <sheetViews>
    <sheetView showGridLines="0" showZeros="0" tabSelected="1" topLeftCell="A16" workbookViewId="0">
      <selection activeCell="B45" sqref="B45"/>
    </sheetView>
  </sheetViews>
  <sheetFormatPr defaultRowHeight="15" zeroHeight="1" x14ac:dyDescent="0.25"/>
  <cols>
    <col min="1" max="1" width="9.5703125" style="176" customWidth="1"/>
    <col min="2" max="2" width="40.5703125" style="176" customWidth="1"/>
    <col min="3" max="3" width="21.140625" style="176" customWidth="1"/>
    <col min="4" max="4" width="22.5703125" style="176" customWidth="1"/>
    <col min="5" max="16384" width="9.140625" style="176"/>
  </cols>
  <sheetData>
    <row r="1" spans="1:4" x14ac:dyDescent="0.25">
      <c r="A1" s="173"/>
      <c r="B1" s="174"/>
      <c r="C1" s="175"/>
      <c r="D1" s="175" t="s">
        <v>830</v>
      </c>
    </row>
    <row r="2" spans="1:4" x14ac:dyDescent="0.2">
      <c r="A2" s="3" t="s">
        <v>42</v>
      </c>
      <c r="B2" s="178"/>
      <c r="C2" s="380" t="s">
        <v>43</v>
      </c>
      <c r="D2" s="380"/>
    </row>
    <row r="3" spans="1:4" x14ac:dyDescent="0.2">
      <c r="A3" s="3" t="s">
        <v>44</v>
      </c>
      <c r="B3" s="178"/>
      <c r="C3" s="381" t="s">
        <v>43</v>
      </c>
      <c r="D3" s="381"/>
    </row>
    <row r="4" spans="1:4" x14ac:dyDescent="0.2">
      <c r="A4" s="5" t="s">
        <v>45</v>
      </c>
      <c r="B4" s="179"/>
      <c r="C4" s="382"/>
      <c r="D4" s="382"/>
    </row>
    <row r="5" spans="1:4" x14ac:dyDescent="0.2">
      <c r="A5" s="5" t="s">
        <v>46</v>
      </c>
      <c r="B5" s="179"/>
      <c r="C5" s="382"/>
      <c r="D5" s="382"/>
    </row>
    <row r="6" spans="1:4" x14ac:dyDescent="0.2">
      <c r="A6" s="3" t="s">
        <v>47</v>
      </c>
      <c r="B6" s="178"/>
      <c r="C6" s="383"/>
      <c r="D6" s="383"/>
    </row>
    <row r="7" spans="1:4" x14ac:dyDescent="0.2">
      <c r="A7" s="3" t="s">
        <v>48</v>
      </c>
      <c r="B7" s="178"/>
      <c r="C7" s="381" t="s">
        <v>43</v>
      </c>
      <c r="D7" s="381"/>
    </row>
    <row r="8" spans="1:4" x14ac:dyDescent="0.2">
      <c r="A8" s="3" t="s">
        <v>49</v>
      </c>
      <c r="B8" s="178"/>
      <c r="C8" s="381" t="s">
        <v>43</v>
      </c>
      <c r="D8" s="381"/>
    </row>
    <row r="9" spans="1:4" x14ac:dyDescent="0.2">
      <c r="A9" s="3" t="s">
        <v>50</v>
      </c>
      <c r="B9" s="178"/>
      <c r="C9" s="381" t="s">
        <v>43</v>
      </c>
      <c r="D9" s="381"/>
    </row>
    <row r="10" spans="1:4" x14ac:dyDescent="0.2">
      <c r="A10" s="3" t="s">
        <v>51</v>
      </c>
      <c r="B10" s="178"/>
      <c r="C10" s="382"/>
      <c r="D10" s="382"/>
    </row>
    <row r="11" spans="1:4" x14ac:dyDescent="0.2">
      <c r="A11" s="3" t="s">
        <v>52</v>
      </c>
      <c r="B11" s="178"/>
      <c r="C11" s="381" t="s">
        <v>43</v>
      </c>
      <c r="D11" s="382"/>
    </row>
    <row r="12" spans="1:4" x14ac:dyDescent="0.2">
      <c r="A12" s="3" t="s">
        <v>53</v>
      </c>
      <c r="B12" s="178"/>
      <c r="C12" s="381" t="s">
        <v>43</v>
      </c>
      <c r="D12" s="381"/>
    </row>
    <row r="13" spans="1:4" x14ac:dyDescent="0.25">
      <c r="A13" s="177"/>
      <c r="B13" s="177"/>
      <c r="C13" s="180" t="s">
        <v>43</v>
      </c>
      <c r="D13" s="180"/>
    </row>
    <row r="14" spans="1:4" ht="18.75" x14ac:dyDescent="0.25">
      <c r="A14" s="378" t="s">
        <v>723</v>
      </c>
      <c r="B14" s="379"/>
      <c r="C14" s="379"/>
      <c r="D14" s="379"/>
    </row>
    <row r="15" spans="1:4" ht="15.75" thickBot="1" x14ac:dyDescent="0.3">
      <c r="A15" s="181"/>
      <c r="B15" s="181"/>
      <c r="C15" s="181"/>
      <c r="D15" s="182" t="s">
        <v>54</v>
      </c>
    </row>
    <row r="16" spans="1:4" ht="24.75" thickBot="1" x14ac:dyDescent="0.3">
      <c r="A16" s="7" t="s">
        <v>0</v>
      </c>
      <c r="B16" s="8" t="s">
        <v>1</v>
      </c>
      <c r="C16" s="8" t="s">
        <v>562</v>
      </c>
      <c r="D16" s="8" t="s">
        <v>561</v>
      </c>
    </row>
    <row r="17" spans="1:4" ht="13.5" customHeight="1" thickBot="1" x14ac:dyDescent="0.3">
      <c r="A17" s="9">
        <v>1</v>
      </c>
      <c r="B17" s="10">
        <v>2</v>
      </c>
      <c r="C17" s="11">
        <v>3</v>
      </c>
      <c r="D17" s="11">
        <v>4</v>
      </c>
    </row>
    <row r="18" spans="1:4" s="187" customFormat="1" ht="12" x14ac:dyDescent="0.25">
      <c r="A18" s="183" t="s">
        <v>3</v>
      </c>
      <c r="B18" s="184" t="s">
        <v>4</v>
      </c>
      <c r="C18" s="185"/>
      <c r="D18" s="186"/>
    </row>
    <row r="19" spans="1:4" s="187" customFormat="1" ht="12" x14ac:dyDescent="0.25">
      <c r="A19" s="188" t="s">
        <v>5</v>
      </c>
      <c r="B19" s="93" t="s">
        <v>6</v>
      </c>
      <c r="C19" s="189"/>
      <c r="D19" s="190"/>
    </row>
    <row r="20" spans="1:4" s="187" customFormat="1" ht="24" x14ac:dyDescent="0.25">
      <c r="A20" s="188" t="s">
        <v>7</v>
      </c>
      <c r="B20" s="93" t="s">
        <v>736</v>
      </c>
      <c r="C20" s="189"/>
      <c r="D20" s="190"/>
    </row>
    <row r="21" spans="1:4" s="187" customFormat="1" ht="12" x14ac:dyDescent="0.25">
      <c r="A21" s="188" t="s">
        <v>8</v>
      </c>
      <c r="B21" s="93" t="s">
        <v>9</v>
      </c>
      <c r="C21" s="189"/>
      <c r="D21" s="190"/>
    </row>
    <row r="22" spans="1:4" s="187" customFormat="1" ht="12" x14ac:dyDescent="0.25">
      <c r="A22" s="188" t="s">
        <v>10</v>
      </c>
      <c r="B22" s="93" t="s">
        <v>11</v>
      </c>
      <c r="C22" s="189"/>
      <c r="D22" s="190"/>
    </row>
    <row r="23" spans="1:4" s="187" customFormat="1" ht="12" x14ac:dyDescent="0.25">
      <c r="A23" s="188" t="s">
        <v>12</v>
      </c>
      <c r="B23" s="93" t="s">
        <v>13</v>
      </c>
      <c r="C23" s="189"/>
      <c r="D23" s="190"/>
    </row>
    <row r="24" spans="1:4" s="187" customFormat="1" ht="12" x14ac:dyDescent="0.25">
      <c r="A24" s="188" t="s">
        <v>14</v>
      </c>
      <c r="B24" s="93" t="s">
        <v>15</v>
      </c>
      <c r="C24" s="189"/>
      <c r="D24" s="190"/>
    </row>
    <row r="25" spans="1:4" s="187" customFormat="1" ht="12" x14ac:dyDescent="0.25">
      <c r="A25" s="188" t="s">
        <v>16</v>
      </c>
      <c r="B25" s="93" t="s">
        <v>17</v>
      </c>
      <c r="C25" s="189"/>
      <c r="D25" s="190"/>
    </row>
    <row r="26" spans="1:4" s="187" customFormat="1" ht="12" x14ac:dyDescent="0.25">
      <c r="A26" s="188" t="s">
        <v>18</v>
      </c>
      <c r="B26" s="93" t="s">
        <v>799</v>
      </c>
      <c r="C26" s="189"/>
      <c r="D26" s="190"/>
    </row>
    <row r="27" spans="1:4" s="187" customFormat="1" ht="24" x14ac:dyDescent="0.25">
      <c r="A27" s="188" t="s">
        <v>19</v>
      </c>
      <c r="B27" s="93" t="s">
        <v>734</v>
      </c>
      <c r="C27" s="189"/>
      <c r="D27" s="190"/>
    </row>
    <row r="28" spans="1:4" s="187" customFormat="1" ht="24" x14ac:dyDescent="0.25">
      <c r="A28" s="188" t="s">
        <v>20</v>
      </c>
      <c r="B28" s="93" t="s">
        <v>735</v>
      </c>
      <c r="C28" s="189"/>
      <c r="D28" s="190"/>
    </row>
    <row r="29" spans="1:4" s="187" customFormat="1" ht="15" customHeight="1" x14ac:dyDescent="0.25">
      <c r="A29" s="188" t="s">
        <v>21</v>
      </c>
      <c r="B29" s="93" t="s">
        <v>737</v>
      </c>
      <c r="C29" s="189"/>
      <c r="D29" s="190"/>
    </row>
    <row r="30" spans="1:4" s="187" customFormat="1" ht="12" x14ac:dyDescent="0.25">
      <c r="A30" s="188" t="s">
        <v>22</v>
      </c>
      <c r="B30" s="93" t="s">
        <v>23</v>
      </c>
      <c r="C30" s="189"/>
      <c r="D30" s="190"/>
    </row>
    <row r="31" spans="1:4" s="187" customFormat="1" ht="12" x14ac:dyDescent="0.25">
      <c r="A31" s="188" t="s">
        <v>24</v>
      </c>
      <c r="B31" s="93" t="s">
        <v>25</v>
      </c>
      <c r="C31" s="189"/>
      <c r="D31" s="190"/>
    </row>
    <row r="32" spans="1:4" s="187" customFormat="1" ht="12" x14ac:dyDescent="0.25">
      <c r="A32" s="188" t="s">
        <v>26</v>
      </c>
      <c r="B32" s="93" t="s">
        <v>27</v>
      </c>
      <c r="C32" s="189"/>
      <c r="D32" s="190"/>
    </row>
    <row r="33" spans="1:4" s="187" customFormat="1" ht="12" x14ac:dyDescent="0.25">
      <c r="A33" s="188" t="s">
        <v>28</v>
      </c>
      <c r="B33" s="93" t="s">
        <v>29</v>
      </c>
      <c r="C33" s="189"/>
      <c r="D33" s="190"/>
    </row>
    <row r="34" spans="1:4" s="187" customFormat="1" ht="12" x14ac:dyDescent="0.25">
      <c r="A34" s="188" t="s">
        <v>30</v>
      </c>
      <c r="B34" s="93" t="s">
        <v>31</v>
      </c>
      <c r="C34" s="189"/>
      <c r="D34" s="190"/>
    </row>
    <row r="35" spans="1:4" s="187" customFormat="1" ht="12" x14ac:dyDescent="0.25">
      <c r="A35" s="188" t="s">
        <v>32</v>
      </c>
      <c r="B35" s="93" t="s">
        <v>33</v>
      </c>
      <c r="C35" s="189"/>
      <c r="D35" s="190"/>
    </row>
    <row r="36" spans="1:4" s="187" customFormat="1" ht="12" x14ac:dyDescent="0.25">
      <c r="A36" s="188"/>
      <c r="B36" s="93" t="s">
        <v>34</v>
      </c>
      <c r="C36" s="190">
        <f>SUM(C18:C35)</f>
        <v>0</v>
      </c>
      <c r="D36" s="190">
        <f>SUM(D18:D35)</f>
        <v>0</v>
      </c>
    </row>
    <row r="37" spans="1:4" s="187" customFormat="1" ht="12" x14ac:dyDescent="0.25">
      <c r="A37" s="191" t="s">
        <v>35</v>
      </c>
      <c r="B37" s="93" t="s">
        <v>728</v>
      </c>
      <c r="C37" s="189"/>
      <c r="D37" s="190"/>
    </row>
    <row r="38" spans="1:4" s="187" customFormat="1" ht="12" x14ac:dyDescent="0.25">
      <c r="A38" s="191" t="s">
        <v>36</v>
      </c>
      <c r="B38" s="93" t="s">
        <v>729</v>
      </c>
      <c r="C38" s="189"/>
      <c r="D38" s="190"/>
    </row>
    <row r="39" spans="1:4" s="187" customFormat="1" ht="12" x14ac:dyDescent="0.25">
      <c r="A39" s="191" t="s">
        <v>37</v>
      </c>
      <c r="B39" s="93" t="s">
        <v>800</v>
      </c>
      <c r="C39" s="189"/>
      <c r="D39" s="190"/>
    </row>
    <row r="40" spans="1:4" s="187" customFormat="1" ht="12" x14ac:dyDescent="0.25">
      <c r="A40" s="191" t="s">
        <v>541</v>
      </c>
      <c r="B40" s="93" t="s">
        <v>557</v>
      </c>
      <c r="C40" s="189"/>
      <c r="D40" s="190"/>
    </row>
    <row r="41" spans="1:4" s="187" customFormat="1" ht="24" x14ac:dyDescent="0.25">
      <c r="A41" s="191" t="s">
        <v>185</v>
      </c>
      <c r="B41" s="93" t="s">
        <v>732</v>
      </c>
      <c r="C41" s="189"/>
      <c r="D41" s="190"/>
    </row>
    <row r="42" spans="1:4" s="187" customFormat="1" ht="12" x14ac:dyDescent="0.25">
      <c r="A42" s="191" t="s">
        <v>214</v>
      </c>
      <c r="B42" s="93" t="s">
        <v>558</v>
      </c>
      <c r="C42" s="189"/>
      <c r="D42" s="190"/>
    </row>
    <row r="43" spans="1:4" s="187" customFormat="1" ht="12" x14ac:dyDescent="0.25">
      <c r="A43" s="191" t="s">
        <v>730</v>
      </c>
      <c r="B43" s="93" t="s">
        <v>731</v>
      </c>
      <c r="C43" s="189"/>
      <c r="D43" s="190"/>
    </row>
    <row r="44" spans="1:4" s="187" customFormat="1" ht="12" x14ac:dyDescent="0.25">
      <c r="A44" s="191" t="s">
        <v>542</v>
      </c>
      <c r="B44" s="93" t="s">
        <v>559</v>
      </c>
      <c r="C44" s="189"/>
      <c r="D44" s="190"/>
    </row>
    <row r="45" spans="1:4" s="187" customFormat="1" ht="12" x14ac:dyDescent="0.25">
      <c r="A45" s="188"/>
      <c r="B45" s="93" t="s">
        <v>38</v>
      </c>
      <c r="C45" s="190">
        <f>SUM(C37:C44)</f>
        <v>0</v>
      </c>
      <c r="D45" s="190">
        <f>SUM(D37:D44)</f>
        <v>0</v>
      </c>
    </row>
    <row r="46" spans="1:4" s="187" customFormat="1" ht="12.75" thickBot="1" x14ac:dyDescent="0.3">
      <c r="A46" s="192"/>
      <c r="B46" s="193" t="s">
        <v>39</v>
      </c>
      <c r="C46" s="194">
        <f>C36+C45</f>
        <v>0</v>
      </c>
      <c r="D46" s="194">
        <f>D36+D45</f>
        <v>0</v>
      </c>
    </row>
    <row r="47" spans="1:4" x14ac:dyDescent="0.25"/>
    <row r="48" spans="1: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</sheetData>
  <mergeCells count="12">
    <mergeCell ref="A14:D14"/>
    <mergeCell ref="C2:D2"/>
    <mergeCell ref="C3:D3"/>
    <mergeCell ref="C4:D4"/>
    <mergeCell ref="C5:D5"/>
    <mergeCell ref="C6:D6"/>
    <mergeCell ref="C7:D7"/>
    <mergeCell ref="C9:D9"/>
    <mergeCell ref="C10:D10"/>
    <mergeCell ref="C11:D11"/>
    <mergeCell ref="C12:D12"/>
    <mergeCell ref="C8:D8"/>
  </mergeCells>
  <dataValidations count="3">
    <dataValidation type="decimal" operator="greaterThan" allowBlank="1" showInputMessage="1" showErrorMessage="1" sqref="F21:F38 C44:D47 H21:I38 F44:F47 H44:I47 C21:D38" xr:uid="{00000000-0002-0000-0000-000000000000}">
      <formula1>-1000000000003</formula1>
    </dataValidation>
    <dataValidation type="whole" operator="greaterThanOrEqual" allowBlank="1" showInputMessage="1" showErrorMessage="1" sqref="C7:E7" xr:uid="{00000000-0002-0000-0000-000001000000}">
      <formula1>0</formula1>
    </dataValidation>
    <dataValidation type="date" operator="greaterThan" allowBlank="1" showInputMessage="1" showErrorMessage="1" sqref="C11:E11 C5:E6" xr:uid="{00000000-0002-0000-0000-000002000000}">
      <formula1>32874</formula1>
    </dataValidation>
  </dataValidation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F28"/>
  <sheetViews>
    <sheetView showGridLines="0" showZeros="0" workbookViewId="0">
      <selection activeCell="J25" sqref="J25"/>
    </sheetView>
  </sheetViews>
  <sheetFormatPr defaultRowHeight="15" x14ac:dyDescent="0.25"/>
  <cols>
    <col min="1" max="1" width="6.140625" style="6" customWidth="1"/>
    <col min="2" max="2" width="28.42578125" style="6" customWidth="1"/>
    <col min="3" max="3" width="11.28515625" style="6" customWidth="1"/>
    <col min="4" max="5" width="12.42578125" style="6" customWidth="1"/>
    <col min="6" max="6" width="19.85546875" style="6" customWidth="1"/>
    <col min="7" max="16384" width="9.140625" style="6"/>
  </cols>
  <sheetData>
    <row r="1" spans="1:6" x14ac:dyDescent="0.25">
      <c r="A1" s="53"/>
      <c r="B1" s="54"/>
      <c r="C1" s="54"/>
      <c r="D1" s="54"/>
      <c r="E1" s="54"/>
      <c r="F1" s="55" t="s">
        <v>540</v>
      </c>
    </row>
    <row r="2" spans="1:6" x14ac:dyDescent="0.25">
      <c r="A2" s="441" t="s">
        <v>42</v>
      </c>
      <c r="B2" s="441"/>
      <c r="C2" s="329"/>
      <c r="D2" s="329"/>
      <c r="E2" s="329"/>
      <c r="F2" s="48" t="s">
        <v>43</v>
      </c>
    </row>
    <row r="3" spans="1:6" x14ac:dyDescent="0.25">
      <c r="A3" s="441" t="s">
        <v>44</v>
      </c>
      <c r="B3" s="441"/>
      <c r="C3" s="330"/>
      <c r="D3" s="330"/>
      <c r="E3" s="330"/>
      <c r="F3" s="49" t="s">
        <v>43</v>
      </c>
    </row>
    <row r="4" spans="1:6" x14ac:dyDescent="0.25">
      <c r="A4" s="441" t="s">
        <v>81</v>
      </c>
      <c r="B4" s="441"/>
      <c r="C4" s="330"/>
      <c r="D4" s="330"/>
      <c r="E4" s="330"/>
      <c r="F4" s="50"/>
    </row>
    <row r="5" spans="1:6" x14ac:dyDescent="0.25">
      <c r="A5" s="441" t="s">
        <v>47</v>
      </c>
      <c r="B5" s="441"/>
      <c r="C5" s="330"/>
      <c r="D5" s="330"/>
      <c r="E5" s="330"/>
      <c r="F5" s="51"/>
    </row>
    <row r="6" spans="1:6" x14ac:dyDescent="0.25">
      <c r="A6" s="441" t="s">
        <v>48</v>
      </c>
      <c r="B6" s="441"/>
      <c r="C6" s="330"/>
      <c r="D6" s="330"/>
      <c r="E6" s="330"/>
      <c r="F6" s="49" t="s">
        <v>43</v>
      </c>
    </row>
    <row r="7" spans="1:6" x14ac:dyDescent="0.25">
      <c r="A7" s="441" t="s">
        <v>49</v>
      </c>
      <c r="B7" s="441"/>
      <c r="C7" s="330"/>
      <c r="D7" s="330"/>
      <c r="E7" s="330"/>
      <c r="F7" s="49" t="s">
        <v>43</v>
      </c>
    </row>
    <row r="8" spans="1:6" x14ac:dyDescent="0.25">
      <c r="A8" s="441" t="s">
        <v>50</v>
      </c>
      <c r="B8" s="441"/>
      <c r="C8" s="330"/>
      <c r="D8" s="330"/>
      <c r="E8" s="330"/>
      <c r="F8" s="49" t="s">
        <v>43</v>
      </c>
    </row>
    <row r="9" spans="1:6" x14ac:dyDescent="0.25">
      <c r="A9" s="441" t="s">
        <v>51</v>
      </c>
      <c r="B9" s="441"/>
      <c r="C9" s="330"/>
      <c r="D9" s="330"/>
      <c r="E9" s="330"/>
      <c r="F9" s="50"/>
    </row>
    <row r="10" spans="1:6" x14ac:dyDescent="0.25">
      <c r="A10" s="33" t="s">
        <v>52</v>
      </c>
      <c r="B10" s="33"/>
      <c r="C10" s="330"/>
      <c r="D10" s="330"/>
      <c r="E10" s="330"/>
      <c r="F10" s="49" t="s">
        <v>43</v>
      </c>
    </row>
    <row r="11" spans="1:6" x14ac:dyDescent="0.25">
      <c r="A11" s="441" t="s">
        <v>53</v>
      </c>
      <c r="B11" s="441"/>
      <c r="C11" s="330"/>
      <c r="D11" s="329"/>
      <c r="E11" s="329"/>
      <c r="F11" s="49" t="s">
        <v>43</v>
      </c>
    </row>
    <row r="12" spans="1:6" x14ac:dyDescent="0.25">
      <c r="A12" s="4"/>
      <c r="B12" s="4"/>
      <c r="C12" s="4"/>
      <c r="D12" s="4"/>
      <c r="E12" s="4"/>
      <c r="F12" s="52"/>
    </row>
    <row r="13" spans="1:6" ht="34.5" customHeight="1" x14ac:dyDescent="0.25">
      <c r="A13" s="378" t="s">
        <v>589</v>
      </c>
      <c r="B13" s="378"/>
      <c r="C13" s="378"/>
      <c r="D13" s="378"/>
      <c r="E13" s="378"/>
      <c r="F13" s="378"/>
    </row>
    <row r="14" spans="1:6" ht="15.75" thickBot="1" x14ac:dyDescent="0.3">
      <c r="A14" s="331"/>
      <c r="B14" s="331"/>
      <c r="C14" s="331"/>
      <c r="D14" s="331"/>
      <c r="E14" s="331"/>
      <c r="F14" s="331"/>
    </row>
    <row r="15" spans="1:6" x14ac:dyDescent="0.25">
      <c r="A15" s="539" t="s">
        <v>733</v>
      </c>
      <c r="B15" s="541" t="s">
        <v>524</v>
      </c>
      <c r="C15" s="543" t="s">
        <v>525</v>
      </c>
      <c r="D15" s="544"/>
      <c r="E15" s="544"/>
      <c r="F15" s="545"/>
    </row>
    <row r="16" spans="1:6" ht="24" x14ac:dyDescent="0.25">
      <c r="A16" s="540"/>
      <c r="B16" s="542"/>
      <c r="C16" s="56" t="s">
        <v>526</v>
      </c>
      <c r="D16" s="56" t="s">
        <v>527</v>
      </c>
      <c r="E16" s="56" t="s">
        <v>528</v>
      </c>
      <c r="F16" s="57" t="s">
        <v>63</v>
      </c>
    </row>
    <row r="17" spans="1:6" ht="15.75" thickBot="1" x14ac:dyDescent="0.3">
      <c r="A17" s="332">
        <v>1</v>
      </c>
      <c r="B17" s="333">
        <v>2</v>
      </c>
      <c r="C17" s="334">
        <v>3</v>
      </c>
      <c r="D17" s="334">
        <v>4</v>
      </c>
      <c r="E17" s="334">
        <v>5</v>
      </c>
      <c r="F17" s="335" t="s">
        <v>529</v>
      </c>
    </row>
    <row r="18" spans="1:6" x14ac:dyDescent="0.25">
      <c r="A18" s="336">
        <v>1</v>
      </c>
      <c r="B18" s="337" t="s">
        <v>530</v>
      </c>
      <c r="C18" s="338"/>
      <c r="D18" s="338"/>
      <c r="E18" s="338"/>
      <c r="F18" s="339">
        <f>C18+D18+E18</f>
        <v>0</v>
      </c>
    </row>
    <row r="19" spans="1:6" x14ac:dyDescent="0.25">
      <c r="A19" s="340">
        <v>2</v>
      </c>
      <c r="B19" s="341" t="s">
        <v>531</v>
      </c>
      <c r="C19" s="342"/>
      <c r="D19" s="342"/>
      <c r="E19" s="342"/>
      <c r="F19" s="339">
        <f t="shared" ref="F19:F27" si="0">C19+D19+E19</f>
        <v>0</v>
      </c>
    </row>
    <row r="20" spans="1:6" x14ac:dyDescent="0.25">
      <c r="A20" s="340">
        <v>3</v>
      </c>
      <c r="B20" s="341" t="s">
        <v>532</v>
      </c>
      <c r="C20" s="342"/>
      <c r="D20" s="342"/>
      <c r="E20" s="342"/>
      <c r="F20" s="339">
        <f t="shared" si="0"/>
        <v>0</v>
      </c>
    </row>
    <row r="21" spans="1:6" x14ac:dyDescent="0.25">
      <c r="A21" s="340">
        <v>4</v>
      </c>
      <c r="B21" s="341" t="s">
        <v>533</v>
      </c>
      <c r="C21" s="342"/>
      <c r="D21" s="342"/>
      <c r="E21" s="342"/>
      <c r="F21" s="339">
        <f t="shared" si="0"/>
        <v>0</v>
      </c>
    </row>
    <row r="22" spans="1:6" x14ac:dyDescent="0.25">
      <c r="A22" s="340">
        <v>5</v>
      </c>
      <c r="B22" s="341" t="s">
        <v>534</v>
      </c>
      <c r="C22" s="342"/>
      <c r="D22" s="342"/>
      <c r="E22" s="342"/>
      <c r="F22" s="339">
        <f t="shared" si="0"/>
        <v>0</v>
      </c>
    </row>
    <row r="23" spans="1:6" x14ac:dyDescent="0.25">
      <c r="A23" s="340">
        <v>6</v>
      </c>
      <c r="B23" s="341" t="s">
        <v>535</v>
      </c>
      <c r="C23" s="342"/>
      <c r="D23" s="342"/>
      <c r="E23" s="342"/>
      <c r="F23" s="339">
        <f t="shared" si="0"/>
        <v>0</v>
      </c>
    </row>
    <row r="24" spans="1:6" x14ac:dyDescent="0.25">
      <c r="A24" s="340">
        <v>7</v>
      </c>
      <c r="B24" s="341" t="s">
        <v>536</v>
      </c>
      <c r="C24" s="342"/>
      <c r="D24" s="342"/>
      <c r="E24" s="342"/>
      <c r="F24" s="339">
        <f t="shared" si="0"/>
        <v>0</v>
      </c>
    </row>
    <row r="25" spans="1:6" x14ac:dyDescent="0.25">
      <c r="A25" s="340">
        <v>8</v>
      </c>
      <c r="B25" s="341" t="s">
        <v>537</v>
      </c>
      <c r="C25" s="342"/>
      <c r="D25" s="342"/>
      <c r="E25" s="342"/>
      <c r="F25" s="339">
        <f t="shared" si="0"/>
        <v>0</v>
      </c>
    </row>
    <row r="26" spans="1:6" x14ac:dyDescent="0.25">
      <c r="A26" s="340">
        <v>9</v>
      </c>
      <c r="B26" s="341" t="s">
        <v>538</v>
      </c>
      <c r="C26" s="342"/>
      <c r="D26" s="342"/>
      <c r="E26" s="342"/>
      <c r="F26" s="339">
        <f t="shared" si="0"/>
        <v>0</v>
      </c>
    </row>
    <row r="27" spans="1:6" x14ac:dyDescent="0.25">
      <c r="A27" s="340">
        <v>10</v>
      </c>
      <c r="B27" s="341" t="s">
        <v>539</v>
      </c>
      <c r="C27" s="342"/>
      <c r="D27" s="342"/>
      <c r="E27" s="342"/>
      <c r="F27" s="339">
        <f t="shared" si="0"/>
        <v>0</v>
      </c>
    </row>
    <row r="28" spans="1:6" ht="15.75" thickBot="1" x14ac:dyDescent="0.3">
      <c r="A28" s="537" t="s">
        <v>39</v>
      </c>
      <c r="B28" s="538"/>
      <c r="C28" s="58">
        <f>SUM(C18:C27)</f>
        <v>0</v>
      </c>
      <c r="D28" s="58">
        <f>SUM(D18:D27)</f>
        <v>0</v>
      </c>
      <c r="E28" s="58">
        <f>SUM(E18:E27)</f>
        <v>0</v>
      </c>
      <c r="F28" s="59">
        <f>SUM(F18:F27)</f>
        <v>0</v>
      </c>
    </row>
  </sheetData>
  <mergeCells count="14">
    <mergeCell ref="A7:B7"/>
    <mergeCell ref="A2:B2"/>
    <mergeCell ref="A3:B3"/>
    <mergeCell ref="A4:B4"/>
    <mergeCell ref="A5:B5"/>
    <mergeCell ref="A6:B6"/>
    <mergeCell ref="A28:B28"/>
    <mergeCell ref="A8:B8"/>
    <mergeCell ref="A9:B9"/>
    <mergeCell ref="A11:B11"/>
    <mergeCell ref="A13:F13"/>
    <mergeCell ref="A15:A16"/>
    <mergeCell ref="B15:B16"/>
    <mergeCell ref="C15:F15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XFA67"/>
  <sheetViews>
    <sheetView showGridLines="0" showZeros="0" topLeftCell="A31" zoomScaleNormal="100" workbookViewId="0">
      <selection activeCell="N8" sqref="N8"/>
    </sheetView>
  </sheetViews>
  <sheetFormatPr defaultColWidth="0" defaultRowHeight="12.75" zeroHeight="1" x14ac:dyDescent="0.25"/>
  <cols>
    <col min="1" max="1" width="9.5703125" style="218" customWidth="1"/>
    <col min="2" max="2" width="25.28515625" style="218" customWidth="1"/>
    <col min="3" max="3" width="9.5703125" style="218" customWidth="1"/>
    <col min="4" max="4" width="13.140625" style="218" customWidth="1"/>
    <col min="5" max="6" width="12" style="218" customWidth="1"/>
    <col min="7" max="7" width="9.5703125" style="218" customWidth="1"/>
    <col min="8" max="8" width="11.28515625" style="218" customWidth="1"/>
    <col min="9" max="9" width="8.7109375" style="218" customWidth="1"/>
    <col min="10" max="10" width="11.7109375" style="218" customWidth="1"/>
    <col min="11" max="11" width="8.7109375" style="218" customWidth="1"/>
    <col min="12" max="12" width="11.7109375" style="218" customWidth="1"/>
    <col min="13" max="13" width="9.5703125" style="218" customWidth="1"/>
    <col min="14" max="14" width="13.140625" style="218" customWidth="1"/>
    <col min="15" max="16" width="9.5703125" style="218" customWidth="1"/>
    <col min="17" max="18" width="13.140625" style="218" customWidth="1"/>
    <col min="19" max="19" width="9.5703125" style="218" customWidth="1"/>
    <col min="20" max="20" width="13.140625" style="218" customWidth="1"/>
    <col min="21" max="21" width="9.5703125" style="218" customWidth="1"/>
    <col min="22" max="22" width="13.140625" style="218" customWidth="1"/>
    <col min="23" max="23" width="11.28515625" style="218" customWidth="1"/>
    <col min="24" max="24" width="13.140625" style="218" customWidth="1"/>
    <col min="25" max="25" width="10.5703125" style="218" customWidth="1"/>
    <col min="26" max="26" width="11.28515625" style="218" customWidth="1"/>
    <col min="27" max="256" width="9.140625" style="218" hidden="1"/>
    <col min="257" max="257" width="6.140625" style="218" hidden="1"/>
    <col min="258" max="258" width="24.5703125" style="218" hidden="1"/>
    <col min="259" max="260" width="4.5703125" style="218" hidden="1"/>
    <col min="261" max="261" width="5.140625" style="218" hidden="1"/>
    <col min="262" max="262" width="5.42578125" style="218" hidden="1"/>
    <col min="263" max="263" width="5" style="218" hidden="1"/>
    <col min="264" max="264" width="6.28515625" style="218" hidden="1"/>
    <col min="265" max="265" width="5.140625" style="218" hidden="1"/>
    <col min="266" max="266" width="4.42578125" style="218" hidden="1"/>
    <col min="267" max="267" width="3.5703125" style="218" hidden="1"/>
    <col min="268" max="268" width="4.42578125" style="218" hidden="1"/>
    <col min="269" max="269" width="6.42578125" style="218" hidden="1"/>
    <col min="270" max="270" width="7.42578125" style="218" hidden="1"/>
    <col min="271" max="271" width="6.28515625" style="218" hidden="1"/>
    <col min="272" max="272" width="9.85546875" style="218" hidden="1"/>
    <col min="273" max="273" width="8.5703125" style="218" hidden="1"/>
    <col min="274" max="274" width="7.28515625" style="218" hidden="1"/>
    <col min="275" max="275" width="4.28515625" style="218" hidden="1"/>
    <col min="276" max="276" width="6.5703125" style="218" hidden="1"/>
    <col min="277" max="277" width="4.85546875" style="218" hidden="1"/>
    <col min="278" max="278" width="5.28515625" style="218" hidden="1"/>
    <col min="279" max="280" width="9.28515625" style="218" hidden="1"/>
    <col min="281" max="281" width="11.28515625" style="218" hidden="1"/>
    <col min="282" max="512" width="9.140625" style="218" hidden="1"/>
    <col min="513" max="513" width="6.140625" style="218" hidden="1"/>
    <col min="514" max="514" width="24.5703125" style="218" hidden="1"/>
    <col min="515" max="516" width="4.5703125" style="218" hidden="1"/>
    <col min="517" max="517" width="5.140625" style="218" hidden="1"/>
    <col min="518" max="518" width="5.42578125" style="218" hidden="1"/>
    <col min="519" max="519" width="5" style="218" hidden="1"/>
    <col min="520" max="520" width="6.28515625" style="218" hidden="1"/>
    <col min="521" max="521" width="5.140625" style="218" hidden="1"/>
    <col min="522" max="522" width="4.42578125" style="218" hidden="1"/>
    <col min="523" max="523" width="3.5703125" style="218" hidden="1"/>
    <col min="524" max="524" width="4.42578125" style="218" hidden="1"/>
    <col min="525" max="525" width="6.42578125" style="218" hidden="1"/>
    <col min="526" max="526" width="7.42578125" style="218" hidden="1"/>
    <col min="527" max="527" width="6.28515625" style="218" hidden="1"/>
    <col min="528" max="528" width="9.85546875" style="218" hidden="1"/>
    <col min="529" max="529" width="8.5703125" style="218" hidden="1"/>
    <col min="530" max="530" width="7.28515625" style="218" hidden="1"/>
    <col min="531" max="531" width="4.28515625" style="218" hidden="1"/>
    <col min="532" max="532" width="6.5703125" style="218" hidden="1"/>
    <col min="533" max="533" width="4.85546875" style="218" hidden="1"/>
    <col min="534" max="534" width="5.28515625" style="218" hidden="1"/>
    <col min="535" max="536" width="9.28515625" style="218" hidden="1"/>
    <col min="537" max="537" width="11.28515625" style="218" hidden="1"/>
    <col min="538" max="768" width="9.140625" style="218" hidden="1"/>
    <col min="769" max="769" width="6.140625" style="218" hidden="1"/>
    <col min="770" max="770" width="24.5703125" style="218" hidden="1"/>
    <col min="771" max="772" width="4.5703125" style="218" hidden="1"/>
    <col min="773" max="773" width="5.140625" style="218" hidden="1"/>
    <col min="774" max="774" width="5.42578125" style="218" hidden="1"/>
    <col min="775" max="775" width="5" style="218" hidden="1"/>
    <col min="776" max="776" width="6.28515625" style="218" hidden="1"/>
    <col min="777" max="777" width="5.140625" style="218" hidden="1"/>
    <col min="778" max="778" width="4.42578125" style="218" hidden="1"/>
    <col min="779" max="779" width="3.5703125" style="218" hidden="1"/>
    <col min="780" max="780" width="4.42578125" style="218" hidden="1"/>
    <col min="781" max="781" width="6.42578125" style="218" hidden="1"/>
    <col min="782" max="782" width="7.42578125" style="218" hidden="1"/>
    <col min="783" max="783" width="6.28515625" style="218" hidden="1"/>
    <col min="784" max="784" width="9.85546875" style="218" hidden="1"/>
    <col min="785" max="785" width="8.5703125" style="218" hidden="1"/>
    <col min="786" max="786" width="7.28515625" style="218" hidden="1"/>
    <col min="787" max="787" width="4.28515625" style="218" hidden="1"/>
    <col min="788" max="788" width="6.5703125" style="218" hidden="1"/>
    <col min="789" max="789" width="4.85546875" style="218" hidden="1"/>
    <col min="790" max="790" width="5.28515625" style="218" hidden="1"/>
    <col min="791" max="792" width="9.28515625" style="218" hidden="1"/>
    <col min="793" max="793" width="11.28515625" style="218" hidden="1"/>
    <col min="794" max="1024" width="9.140625" style="218" hidden="1"/>
    <col min="1025" max="1025" width="6.140625" style="218" hidden="1"/>
    <col min="1026" max="1026" width="24.5703125" style="218" hidden="1"/>
    <col min="1027" max="1028" width="4.5703125" style="218" hidden="1"/>
    <col min="1029" max="1029" width="5.140625" style="218" hidden="1"/>
    <col min="1030" max="1030" width="5.42578125" style="218" hidden="1"/>
    <col min="1031" max="1031" width="5" style="218" hidden="1"/>
    <col min="1032" max="1032" width="6.28515625" style="218" hidden="1"/>
    <col min="1033" max="1033" width="5.140625" style="218" hidden="1"/>
    <col min="1034" max="1034" width="4.42578125" style="218" hidden="1"/>
    <col min="1035" max="1035" width="3.5703125" style="218" hidden="1"/>
    <col min="1036" max="1036" width="4.42578125" style="218" hidden="1"/>
    <col min="1037" max="1037" width="6.42578125" style="218" hidden="1"/>
    <col min="1038" max="1038" width="7.42578125" style="218" hidden="1"/>
    <col min="1039" max="1039" width="6.28515625" style="218" hidden="1"/>
    <col min="1040" max="1040" width="9.85546875" style="218" hidden="1"/>
    <col min="1041" max="1041" width="8.5703125" style="218" hidden="1"/>
    <col min="1042" max="1042" width="7.28515625" style="218" hidden="1"/>
    <col min="1043" max="1043" width="4.28515625" style="218" hidden="1"/>
    <col min="1044" max="1044" width="6.5703125" style="218" hidden="1"/>
    <col min="1045" max="1045" width="4.85546875" style="218" hidden="1"/>
    <col min="1046" max="1046" width="5.28515625" style="218" hidden="1"/>
    <col min="1047" max="1048" width="9.28515625" style="218" hidden="1"/>
    <col min="1049" max="1049" width="11.28515625" style="218" hidden="1"/>
    <col min="1050" max="1280" width="9.140625" style="218" hidden="1"/>
    <col min="1281" max="1281" width="6.140625" style="218" hidden="1"/>
    <col min="1282" max="1282" width="24.5703125" style="218" hidden="1"/>
    <col min="1283" max="1284" width="4.5703125" style="218" hidden="1"/>
    <col min="1285" max="1285" width="5.140625" style="218" hidden="1"/>
    <col min="1286" max="1286" width="5.42578125" style="218" hidden="1"/>
    <col min="1287" max="1287" width="5" style="218" hidden="1"/>
    <col min="1288" max="1288" width="6.28515625" style="218" hidden="1"/>
    <col min="1289" max="1289" width="5.140625" style="218" hidden="1"/>
    <col min="1290" max="1290" width="4.42578125" style="218" hidden="1"/>
    <col min="1291" max="1291" width="3.5703125" style="218" hidden="1"/>
    <col min="1292" max="1292" width="4.42578125" style="218" hidden="1"/>
    <col min="1293" max="1293" width="6.42578125" style="218" hidden="1"/>
    <col min="1294" max="1294" width="7.42578125" style="218" hidden="1"/>
    <col min="1295" max="1295" width="6.28515625" style="218" hidden="1"/>
    <col min="1296" max="1296" width="9.85546875" style="218" hidden="1"/>
    <col min="1297" max="1297" width="8.5703125" style="218" hidden="1"/>
    <col min="1298" max="1298" width="7.28515625" style="218" hidden="1"/>
    <col min="1299" max="1299" width="4.28515625" style="218" hidden="1"/>
    <col min="1300" max="1300" width="6.5703125" style="218" hidden="1"/>
    <col min="1301" max="1301" width="4.85546875" style="218" hidden="1"/>
    <col min="1302" max="1302" width="5.28515625" style="218" hidden="1"/>
    <col min="1303" max="1304" width="9.28515625" style="218" hidden="1"/>
    <col min="1305" max="1305" width="11.28515625" style="218" hidden="1"/>
    <col min="1306" max="1536" width="9.140625" style="218" hidden="1"/>
    <col min="1537" max="1537" width="6.140625" style="218" hidden="1"/>
    <col min="1538" max="1538" width="24.5703125" style="218" hidden="1"/>
    <col min="1539" max="1540" width="4.5703125" style="218" hidden="1"/>
    <col min="1541" max="1541" width="5.140625" style="218" hidden="1"/>
    <col min="1542" max="1542" width="5.42578125" style="218" hidden="1"/>
    <col min="1543" max="1543" width="5" style="218" hidden="1"/>
    <col min="1544" max="1544" width="6.28515625" style="218" hidden="1"/>
    <col min="1545" max="1545" width="5.140625" style="218" hidden="1"/>
    <col min="1546" max="1546" width="4.42578125" style="218" hidden="1"/>
    <col min="1547" max="1547" width="3.5703125" style="218" hidden="1"/>
    <col min="1548" max="1548" width="4.42578125" style="218" hidden="1"/>
    <col min="1549" max="1549" width="6.42578125" style="218" hidden="1"/>
    <col min="1550" max="1550" width="7.42578125" style="218" hidden="1"/>
    <col min="1551" max="1551" width="6.28515625" style="218" hidden="1"/>
    <col min="1552" max="1552" width="9.85546875" style="218" hidden="1"/>
    <col min="1553" max="1553" width="8.5703125" style="218" hidden="1"/>
    <col min="1554" max="1554" width="7.28515625" style="218" hidden="1"/>
    <col min="1555" max="1555" width="4.28515625" style="218" hidden="1"/>
    <col min="1556" max="1556" width="6.5703125" style="218" hidden="1"/>
    <col min="1557" max="1557" width="4.85546875" style="218" hidden="1"/>
    <col min="1558" max="1558" width="5.28515625" style="218" hidden="1"/>
    <col min="1559" max="1560" width="9.28515625" style="218" hidden="1"/>
    <col min="1561" max="1561" width="11.28515625" style="218" hidden="1"/>
    <col min="1562" max="1792" width="9.140625" style="218" hidden="1"/>
    <col min="1793" max="1793" width="6.140625" style="218" hidden="1"/>
    <col min="1794" max="1794" width="24.5703125" style="218" hidden="1"/>
    <col min="1795" max="1796" width="4.5703125" style="218" hidden="1"/>
    <col min="1797" max="1797" width="5.140625" style="218" hidden="1"/>
    <col min="1798" max="1798" width="5.42578125" style="218" hidden="1"/>
    <col min="1799" max="1799" width="5" style="218" hidden="1"/>
    <col min="1800" max="1800" width="6.28515625" style="218" hidden="1"/>
    <col min="1801" max="1801" width="5.140625" style="218" hidden="1"/>
    <col min="1802" max="1802" width="4.42578125" style="218" hidden="1"/>
    <col min="1803" max="1803" width="3.5703125" style="218" hidden="1"/>
    <col min="1804" max="1804" width="4.42578125" style="218" hidden="1"/>
    <col min="1805" max="1805" width="6.42578125" style="218" hidden="1"/>
    <col min="1806" max="1806" width="7.42578125" style="218" hidden="1"/>
    <col min="1807" max="1807" width="6.28515625" style="218" hidden="1"/>
    <col min="1808" max="1808" width="9.85546875" style="218" hidden="1"/>
    <col min="1809" max="1809" width="8.5703125" style="218" hidden="1"/>
    <col min="1810" max="1810" width="7.28515625" style="218" hidden="1"/>
    <col min="1811" max="1811" width="4.28515625" style="218" hidden="1"/>
    <col min="1812" max="1812" width="6.5703125" style="218" hidden="1"/>
    <col min="1813" max="1813" width="4.85546875" style="218" hidden="1"/>
    <col min="1814" max="1814" width="5.28515625" style="218" hidden="1"/>
    <col min="1815" max="1816" width="9.28515625" style="218" hidden="1"/>
    <col min="1817" max="1817" width="11.28515625" style="218" hidden="1"/>
    <col min="1818" max="2048" width="9.140625" style="218" hidden="1"/>
    <col min="2049" max="2049" width="6.140625" style="218" hidden="1"/>
    <col min="2050" max="2050" width="24.5703125" style="218" hidden="1"/>
    <col min="2051" max="2052" width="4.5703125" style="218" hidden="1"/>
    <col min="2053" max="2053" width="5.140625" style="218" hidden="1"/>
    <col min="2054" max="2054" width="5.42578125" style="218" hidden="1"/>
    <col min="2055" max="2055" width="5" style="218" hidden="1"/>
    <col min="2056" max="2056" width="6.28515625" style="218" hidden="1"/>
    <col min="2057" max="2057" width="5.140625" style="218" hidden="1"/>
    <col min="2058" max="2058" width="4.42578125" style="218" hidden="1"/>
    <col min="2059" max="2059" width="3.5703125" style="218" hidden="1"/>
    <col min="2060" max="2060" width="4.42578125" style="218" hidden="1"/>
    <col min="2061" max="2061" width="6.42578125" style="218" hidden="1"/>
    <col min="2062" max="2062" width="7.42578125" style="218" hidden="1"/>
    <col min="2063" max="2063" width="6.28515625" style="218" hidden="1"/>
    <col min="2064" max="2064" width="9.85546875" style="218" hidden="1"/>
    <col min="2065" max="2065" width="8.5703125" style="218" hidden="1"/>
    <col min="2066" max="2066" width="7.28515625" style="218" hidden="1"/>
    <col min="2067" max="2067" width="4.28515625" style="218" hidden="1"/>
    <col min="2068" max="2068" width="6.5703125" style="218" hidden="1"/>
    <col min="2069" max="2069" width="4.85546875" style="218" hidden="1"/>
    <col min="2070" max="2070" width="5.28515625" style="218" hidden="1"/>
    <col min="2071" max="2072" width="9.28515625" style="218" hidden="1"/>
    <col min="2073" max="2073" width="11.28515625" style="218" hidden="1"/>
    <col min="2074" max="2304" width="9.140625" style="218" hidden="1"/>
    <col min="2305" max="2305" width="6.140625" style="218" hidden="1"/>
    <col min="2306" max="2306" width="24.5703125" style="218" hidden="1"/>
    <col min="2307" max="2308" width="4.5703125" style="218" hidden="1"/>
    <col min="2309" max="2309" width="5.140625" style="218" hidden="1"/>
    <col min="2310" max="2310" width="5.42578125" style="218" hidden="1"/>
    <col min="2311" max="2311" width="5" style="218" hidden="1"/>
    <col min="2312" max="2312" width="6.28515625" style="218" hidden="1"/>
    <col min="2313" max="2313" width="5.140625" style="218" hidden="1"/>
    <col min="2314" max="2314" width="4.42578125" style="218" hidden="1"/>
    <col min="2315" max="2315" width="3.5703125" style="218" hidden="1"/>
    <col min="2316" max="2316" width="4.42578125" style="218" hidden="1"/>
    <col min="2317" max="2317" width="6.42578125" style="218" hidden="1"/>
    <col min="2318" max="2318" width="7.42578125" style="218" hidden="1"/>
    <col min="2319" max="2319" width="6.28515625" style="218" hidden="1"/>
    <col min="2320" max="2320" width="9.85546875" style="218" hidden="1"/>
    <col min="2321" max="2321" width="8.5703125" style="218" hidden="1"/>
    <col min="2322" max="2322" width="7.28515625" style="218" hidden="1"/>
    <col min="2323" max="2323" width="4.28515625" style="218" hidden="1"/>
    <col min="2324" max="2324" width="6.5703125" style="218" hidden="1"/>
    <col min="2325" max="2325" width="4.85546875" style="218" hidden="1"/>
    <col min="2326" max="2326" width="5.28515625" style="218" hidden="1"/>
    <col min="2327" max="2328" width="9.28515625" style="218" hidden="1"/>
    <col min="2329" max="2329" width="11.28515625" style="218" hidden="1"/>
    <col min="2330" max="2560" width="9.140625" style="218" hidden="1"/>
    <col min="2561" max="2561" width="6.140625" style="218" hidden="1"/>
    <col min="2562" max="2562" width="24.5703125" style="218" hidden="1"/>
    <col min="2563" max="2564" width="4.5703125" style="218" hidden="1"/>
    <col min="2565" max="2565" width="5.140625" style="218" hidden="1"/>
    <col min="2566" max="2566" width="5.42578125" style="218" hidden="1"/>
    <col min="2567" max="2567" width="5" style="218" hidden="1"/>
    <col min="2568" max="2568" width="6.28515625" style="218" hidden="1"/>
    <col min="2569" max="2569" width="5.140625" style="218" hidden="1"/>
    <col min="2570" max="2570" width="4.42578125" style="218" hidden="1"/>
    <col min="2571" max="2571" width="3.5703125" style="218" hidden="1"/>
    <col min="2572" max="2572" width="4.42578125" style="218" hidden="1"/>
    <col min="2573" max="2573" width="6.42578125" style="218" hidden="1"/>
    <col min="2574" max="2574" width="7.42578125" style="218" hidden="1"/>
    <col min="2575" max="2575" width="6.28515625" style="218" hidden="1"/>
    <col min="2576" max="2576" width="9.85546875" style="218" hidden="1"/>
    <col min="2577" max="2577" width="8.5703125" style="218" hidden="1"/>
    <col min="2578" max="2578" width="7.28515625" style="218" hidden="1"/>
    <col min="2579" max="2579" width="4.28515625" style="218" hidden="1"/>
    <col min="2580" max="2580" width="6.5703125" style="218" hidden="1"/>
    <col min="2581" max="2581" width="4.85546875" style="218" hidden="1"/>
    <col min="2582" max="2582" width="5.28515625" style="218" hidden="1"/>
    <col min="2583" max="2584" width="9.28515625" style="218" hidden="1"/>
    <col min="2585" max="2585" width="11.28515625" style="218" hidden="1"/>
    <col min="2586" max="2816" width="9.140625" style="218" hidden="1"/>
    <col min="2817" max="2817" width="6.140625" style="218" hidden="1"/>
    <col min="2818" max="2818" width="24.5703125" style="218" hidden="1"/>
    <col min="2819" max="2820" width="4.5703125" style="218" hidden="1"/>
    <col min="2821" max="2821" width="5.140625" style="218" hidden="1"/>
    <col min="2822" max="2822" width="5.42578125" style="218" hidden="1"/>
    <col min="2823" max="2823" width="5" style="218" hidden="1"/>
    <col min="2824" max="2824" width="6.28515625" style="218" hidden="1"/>
    <col min="2825" max="2825" width="5.140625" style="218" hidden="1"/>
    <col min="2826" max="2826" width="4.42578125" style="218" hidden="1"/>
    <col min="2827" max="2827" width="3.5703125" style="218" hidden="1"/>
    <col min="2828" max="2828" width="4.42578125" style="218" hidden="1"/>
    <col min="2829" max="2829" width="6.42578125" style="218" hidden="1"/>
    <col min="2830" max="2830" width="7.42578125" style="218" hidden="1"/>
    <col min="2831" max="2831" width="6.28515625" style="218" hidden="1"/>
    <col min="2832" max="2832" width="9.85546875" style="218" hidden="1"/>
    <col min="2833" max="2833" width="8.5703125" style="218" hidden="1"/>
    <col min="2834" max="2834" width="7.28515625" style="218" hidden="1"/>
    <col min="2835" max="2835" width="4.28515625" style="218" hidden="1"/>
    <col min="2836" max="2836" width="6.5703125" style="218" hidden="1"/>
    <col min="2837" max="2837" width="4.85546875" style="218" hidden="1"/>
    <col min="2838" max="2838" width="5.28515625" style="218" hidden="1"/>
    <col min="2839" max="2840" width="9.28515625" style="218" hidden="1"/>
    <col min="2841" max="2841" width="11.28515625" style="218" hidden="1"/>
    <col min="2842" max="3072" width="9.140625" style="218" hidden="1"/>
    <col min="3073" max="3073" width="6.140625" style="218" hidden="1"/>
    <col min="3074" max="3074" width="24.5703125" style="218" hidden="1"/>
    <col min="3075" max="3076" width="4.5703125" style="218" hidden="1"/>
    <col min="3077" max="3077" width="5.140625" style="218" hidden="1"/>
    <col min="3078" max="3078" width="5.42578125" style="218" hidden="1"/>
    <col min="3079" max="3079" width="5" style="218" hidden="1"/>
    <col min="3080" max="3080" width="6.28515625" style="218" hidden="1"/>
    <col min="3081" max="3081" width="5.140625" style="218" hidden="1"/>
    <col min="3082" max="3082" width="4.42578125" style="218" hidden="1"/>
    <col min="3083" max="3083" width="3.5703125" style="218" hidden="1"/>
    <col min="3084" max="3084" width="4.42578125" style="218" hidden="1"/>
    <col min="3085" max="3085" width="6.42578125" style="218" hidden="1"/>
    <col min="3086" max="3086" width="7.42578125" style="218" hidden="1"/>
    <col min="3087" max="3087" width="6.28515625" style="218" hidden="1"/>
    <col min="3088" max="3088" width="9.85546875" style="218" hidden="1"/>
    <col min="3089" max="3089" width="8.5703125" style="218" hidden="1"/>
    <col min="3090" max="3090" width="7.28515625" style="218" hidden="1"/>
    <col min="3091" max="3091" width="4.28515625" style="218" hidden="1"/>
    <col min="3092" max="3092" width="6.5703125" style="218" hidden="1"/>
    <col min="3093" max="3093" width="4.85546875" style="218" hidden="1"/>
    <col min="3094" max="3094" width="5.28515625" style="218" hidden="1"/>
    <col min="3095" max="3096" width="9.28515625" style="218" hidden="1"/>
    <col min="3097" max="3097" width="11.28515625" style="218" hidden="1"/>
    <col min="3098" max="3328" width="9.140625" style="218" hidden="1"/>
    <col min="3329" max="3329" width="6.140625" style="218" hidden="1"/>
    <col min="3330" max="3330" width="24.5703125" style="218" hidden="1"/>
    <col min="3331" max="3332" width="4.5703125" style="218" hidden="1"/>
    <col min="3333" max="3333" width="5.140625" style="218" hidden="1"/>
    <col min="3334" max="3334" width="5.42578125" style="218" hidden="1"/>
    <col min="3335" max="3335" width="5" style="218" hidden="1"/>
    <col min="3336" max="3336" width="6.28515625" style="218" hidden="1"/>
    <col min="3337" max="3337" width="5.140625" style="218" hidden="1"/>
    <col min="3338" max="3338" width="4.42578125" style="218" hidden="1"/>
    <col min="3339" max="3339" width="3.5703125" style="218" hidden="1"/>
    <col min="3340" max="3340" width="4.42578125" style="218" hidden="1"/>
    <col min="3341" max="3341" width="6.42578125" style="218" hidden="1"/>
    <col min="3342" max="3342" width="7.42578125" style="218" hidden="1"/>
    <col min="3343" max="3343" width="6.28515625" style="218" hidden="1"/>
    <col min="3344" max="3344" width="9.85546875" style="218" hidden="1"/>
    <col min="3345" max="3345" width="8.5703125" style="218" hidden="1"/>
    <col min="3346" max="3346" width="7.28515625" style="218" hidden="1"/>
    <col min="3347" max="3347" width="4.28515625" style="218" hidden="1"/>
    <col min="3348" max="3348" width="6.5703125" style="218" hidden="1"/>
    <col min="3349" max="3349" width="4.85546875" style="218" hidden="1"/>
    <col min="3350" max="3350" width="5.28515625" style="218" hidden="1"/>
    <col min="3351" max="3352" width="9.28515625" style="218" hidden="1"/>
    <col min="3353" max="3353" width="11.28515625" style="218" hidden="1"/>
    <col min="3354" max="3584" width="9.140625" style="218" hidden="1"/>
    <col min="3585" max="3585" width="6.140625" style="218" hidden="1"/>
    <col min="3586" max="3586" width="24.5703125" style="218" hidden="1"/>
    <col min="3587" max="3588" width="4.5703125" style="218" hidden="1"/>
    <col min="3589" max="3589" width="5.140625" style="218" hidden="1"/>
    <col min="3590" max="3590" width="5.42578125" style="218" hidden="1"/>
    <col min="3591" max="3591" width="5" style="218" hidden="1"/>
    <col min="3592" max="3592" width="6.28515625" style="218" hidden="1"/>
    <col min="3593" max="3593" width="5.140625" style="218" hidden="1"/>
    <col min="3594" max="3594" width="4.42578125" style="218" hidden="1"/>
    <col min="3595" max="3595" width="3.5703125" style="218" hidden="1"/>
    <col min="3596" max="3596" width="4.42578125" style="218" hidden="1"/>
    <col min="3597" max="3597" width="6.42578125" style="218" hidden="1"/>
    <col min="3598" max="3598" width="7.42578125" style="218" hidden="1"/>
    <col min="3599" max="3599" width="6.28515625" style="218" hidden="1"/>
    <col min="3600" max="3600" width="9.85546875" style="218" hidden="1"/>
    <col min="3601" max="3601" width="8.5703125" style="218" hidden="1"/>
    <col min="3602" max="3602" width="7.28515625" style="218" hidden="1"/>
    <col min="3603" max="3603" width="4.28515625" style="218" hidden="1"/>
    <col min="3604" max="3604" width="6.5703125" style="218" hidden="1"/>
    <col min="3605" max="3605" width="4.85546875" style="218" hidden="1"/>
    <col min="3606" max="3606" width="5.28515625" style="218" hidden="1"/>
    <col min="3607" max="3608" width="9.28515625" style="218" hidden="1"/>
    <col min="3609" max="3609" width="11.28515625" style="218" hidden="1"/>
    <col min="3610" max="3840" width="9.140625" style="218" hidden="1"/>
    <col min="3841" max="3841" width="6.140625" style="218" hidden="1"/>
    <col min="3842" max="3842" width="24.5703125" style="218" hidden="1"/>
    <col min="3843" max="3844" width="4.5703125" style="218" hidden="1"/>
    <col min="3845" max="3845" width="5.140625" style="218" hidden="1"/>
    <col min="3846" max="3846" width="5.42578125" style="218" hidden="1"/>
    <col min="3847" max="3847" width="5" style="218" hidden="1"/>
    <col min="3848" max="3848" width="6.28515625" style="218" hidden="1"/>
    <col min="3849" max="3849" width="5.140625" style="218" hidden="1"/>
    <col min="3850" max="3850" width="4.42578125" style="218" hidden="1"/>
    <col min="3851" max="3851" width="3.5703125" style="218" hidden="1"/>
    <col min="3852" max="3852" width="4.42578125" style="218" hidden="1"/>
    <col min="3853" max="3853" width="6.42578125" style="218" hidden="1"/>
    <col min="3854" max="3854" width="7.42578125" style="218" hidden="1"/>
    <col min="3855" max="3855" width="6.28515625" style="218" hidden="1"/>
    <col min="3856" max="3856" width="9.85546875" style="218" hidden="1"/>
    <col min="3857" max="3857" width="8.5703125" style="218" hidden="1"/>
    <col min="3858" max="3858" width="7.28515625" style="218" hidden="1"/>
    <col min="3859" max="3859" width="4.28515625" style="218" hidden="1"/>
    <col min="3860" max="3860" width="6.5703125" style="218" hidden="1"/>
    <col min="3861" max="3861" width="4.85546875" style="218" hidden="1"/>
    <col min="3862" max="3862" width="5.28515625" style="218" hidden="1"/>
    <col min="3863" max="3864" width="9.28515625" style="218" hidden="1"/>
    <col min="3865" max="3865" width="11.28515625" style="218" hidden="1"/>
    <col min="3866" max="4096" width="9.140625" style="218" hidden="1"/>
    <col min="4097" max="4097" width="6.140625" style="218" hidden="1"/>
    <col min="4098" max="4098" width="24.5703125" style="218" hidden="1"/>
    <col min="4099" max="4100" width="4.5703125" style="218" hidden="1"/>
    <col min="4101" max="4101" width="5.140625" style="218" hidden="1"/>
    <col min="4102" max="4102" width="5.42578125" style="218" hidden="1"/>
    <col min="4103" max="4103" width="5" style="218" hidden="1"/>
    <col min="4104" max="4104" width="6.28515625" style="218" hidden="1"/>
    <col min="4105" max="4105" width="5.140625" style="218" hidden="1"/>
    <col min="4106" max="4106" width="4.42578125" style="218" hidden="1"/>
    <col min="4107" max="4107" width="3.5703125" style="218" hidden="1"/>
    <col min="4108" max="4108" width="4.42578125" style="218" hidden="1"/>
    <col min="4109" max="4109" width="6.42578125" style="218" hidden="1"/>
    <col min="4110" max="4110" width="7.42578125" style="218" hidden="1"/>
    <col min="4111" max="4111" width="6.28515625" style="218" hidden="1"/>
    <col min="4112" max="4112" width="9.85546875" style="218" hidden="1"/>
    <col min="4113" max="4113" width="8.5703125" style="218" hidden="1"/>
    <col min="4114" max="4114" width="7.28515625" style="218" hidden="1"/>
    <col min="4115" max="4115" width="4.28515625" style="218" hidden="1"/>
    <col min="4116" max="4116" width="6.5703125" style="218" hidden="1"/>
    <col min="4117" max="4117" width="4.85546875" style="218" hidden="1"/>
    <col min="4118" max="4118" width="5.28515625" style="218" hidden="1"/>
    <col min="4119" max="4120" width="9.28515625" style="218" hidden="1"/>
    <col min="4121" max="4121" width="11.28515625" style="218" hidden="1"/>
    <col min="4122" max="4352" width="9.140625" style="218" hidden="1"/>
    <col min="4353" max="4353" width="6.140625" style="218" hidden="1"/>
    <col min="4354" max="4354" width="24.5703125" style="218" hidden="1"/>
    <col min="4355" max="4356" width="4.5703125" style="218" hidden="1"/>
    <col min="4357" max="4357" width="5.140625" style="218" hidden="1"/>
    <col min="4358" max="4358" width="5.42578125" style="218" hidden="1"/>
    <col min="4359" max="4359" width="5" style="218" hidden="1"/>
    <col min="4360" max="4360" width="6.28515625" style="218" hidden="1"/>
    <col min="4361" max="4361" width="5.140625" style="218" hidden="1"/>
    <col min="4362" max="4362" width="4.42578125" style="218" hidden="1"/>
    <col min="4363" max="4363" width="3.5703125" style="218" hidden="1"/>
    <col min="4364" max="4364" width="4.42578125" style="218" hidden="1"/>
    <col min="4365" max="4365" width="6.42578125" style="218" hidden="1"/>
    <col min="4366" max="4366" width="7.42578125" style="218" hidden="1"/>
    <col min="4367" max="4367" width="6.28515625" style="218" hidden="1"/>
    <col min="4368" max="4368" width="9.85546875" style="218" hidden="1"/>
    <col min="4369" max="4369" width="8.5703125" style="218" hidden="1"/>
    <col min="4370" max="4370" width="7.28515625" style="218" hidden="1"/>
    <col min="4371" max="4371" width="4.28515625" style="218" hidden="1"/>
    <col min="4372" max="4372" width="6.5703125" style="218" hidden="1"/>
    <col min="4373" max="4373" width="4.85546875" style="218" hidden="1"/>
    <col min="4374" max="4374" width="5.28515625" style="218" hidden="1"/>
    <col min="4375" max="4376" width="9.28515625" style="218" hidden="1"/>
    <col min="4377" max="4377" width="11.28515625" style="218" hidden="1"/>
    <col min="4378" max="4608" width="9.140625" style="218" hidden="1"/>
    <col min="4609" max="4609" width="6.140625" style="218" hidden="1"/>
    <col min="4610" max="4610" width="24.5703125" style="218" hidden="1"/>
    <col min="4611" max="4612" width="4.5703125" style="218" hidden="1"/>
    <col min="4613" max="4613" width="5.140625" style="218" hidden="1"/>
    <col min="4614" max="4614" width="5.42578125" style="218" hidden="1"/>
    <col min="4615" max="4615" width="5" style="218" hidden="1"/>
    <col min="4616" max="4616" width="6.28515625" style="218" hidden="1"/>
    <col min="4617" max="4617" width="5.140625" style="218" hidden="1"/>
    <col min="4618" max="4618" width="4.42578125" style="218" hidden="1"/>
    <col min="4619" max="4619" width="3.5703125" style="218" hidden="1"/>
    <col min="4620" max="4620" width="4.42578125" style="218" hidden="1"/>
    <col min="4621" max="4621" width="6.42578125" style="218" hidden="1"/>
    <col min="4622" max="4622" width="7.42578125" style="218" hidden="1"/>
    <col min="4623" max="4623" width="6.28515625" style="218" hidden="1"/>
    <col min="4624" max="4624" width="9.85546875" style="218" hidden="1"/>
    <col min="4625" max="4625" width="8.5703125" style="218" hidden="1"/>
    <col min="4626" max="4626" width="7.28515625" style="218" hidden="1"/>
    <col min="4627" max="4627" width="4.28515625" style="218" hidden="1"/>
    <col min="4628" max="4628" width="6.5703125" style="218" hidden="1"/>
    <col min="4629" max="4629" width="4.85546875" style="218" hidden="1"/>
    <col min="4630" max="4630" width="5.28515625" style="218" hidden="1"/>
    <col min="4631" max="4632" width="9.28515625" style="218" hidden="1"/>
    <col min="4633" max="4633" width="11.28515625" style="218" hidden="1"/>
    <col min="4634" max="4864" width="9.140625" style="218" hidden="1"/>
    <col min="4865" max="4865" width="6.140625" style="218" hidden="1"/>
    <col min="4866" max="4866" width="24.5703125" style="218" hidden="1"/>
    <col min="4867" max="4868" width="4.5703125" style="218" hidden="1"/>
    <col min="4869" max="4869" width="5.140625" style="218" hidden="1"/>
    <col min="4870" max="4870" width="5.42578125" style="218" hidden="1"/>
    <col min="4871" max="4871" width="5" style="218" hidden="1"/>
    <col min="4872" max="4872" width="6.28515625" style="218" hidden="1"/>
    <col min="4873" max="4873" width="5.140625" style="218" hidden="1"/>
    <col min="4874" max="4874" width="4.42578125" style="218" hidden="1"/>
    <col min="4875" max="4875" width="3.5703125" style="218" hidden="1"/>
    <col min="4876" max="4876" width="4.42578125" style="218" hidden="1"/>
    <col min="4877" max="4877" width="6.42578125" style="218" hidden="1"/>
    <col min="4878" max="4878" width="7.42578125" style="218" hidden="1"/>
    <col min="4879" max="4879" width="6.28515625" style="218" hidden="1"/>
    <col min="4880" max="4880" width="9.85546875" style="218" hidden="1"/>
    <col min="4881" max="4881" width="8.5703125" style="218" hidden="1"/>
    <col min="4882" max="4882" width="7.28515625" style="218" hidden="1"/>
    <col min="4883" max="4883" width="4.28515625" style="218" hidden="1"/>
    <col min="4884" max="4884" width="6.5703125" style="218" hidden="1"/>
    <col min="4885" max="4885" width="4.85546875" style="218" hidden="1"/>
    <col min="4886" max="4886" width="5.28515625" style="218" hidden="1"/>
    <col min="4887" max="4888" width="9.28515625" style="218" hidden="1"/>
    <col min="4889" max="4889" width="11.28515625" style="218" hidden="1"/>
    <col min="4890" max="5120" width="9.140625" style="218" hidden="1"/>
    <col min="5121" max="5121" width="6.140625" style="218" hidden="1"/>
    <col min="5122" max="5122" width="24.5703125" style="218" hidden="1"/>
    <col min="5123" max="5124" width="4.5703125" style="218" hidden="1"/>
    <col min="5125" max="5125" width="5.140625" style="218" hidden="1"/>
    <col min="5126" max="5126" width="5.42578125" style="218" hidden="1"/>
    <col min="5127" max="5127" width="5" style="218" hidden="1"/>
    <col min="5128" max="5128" width="6.28515625" style="218" hidden="1"/>
    <col min="5129" max="5129" width="5.140625" style="218" hidden="1"/>
    <col min="5130" max="5130" width="4.42578125" style="218" hidden="1"/>
    <col min="5131" max="5131" width="3.5703125" style="218" hidden="1"/>
    <col min="5132" max="5132" width="4.42578125" style="218" hidden="1"/>
    <col min="5133" max="5133" width="6.42578125" style="218" hidden="1"/>
    <col min="5134" max="5134" width="7.42578125" style="218" hidden="1"/>
    <col min="5135" max="5135" width="6.28515625" style="218" hidden="1"/>
    <col min="5136" max="5136" width="9.85546875" style="218" hidden="1"/>
    <col min="5137" max="5137" width="8.5703125" style="218" hidden="1"/>
    <col min="5138" max="5138" width="7.28515625" style="218" hidden="1"/>
    <col min="5139" max="5139" width="4.28515625" style="218" hidden="1"/>
    <col min="5140" max="5140" width="6.5703125" style="218" hidden="1"/>
    <col min="5141" max="5141" width="4.85546875" style="218" hidden="1"/>
    <col min="5142" max="5142" width="5.28515625" style="218" hidden="1"/>
    <col min="5143" max="5144" width="9.28515625" style="218" hidden="1"/>
    <col min="5145" max="5145" width="11.28515625" style="218" hidden="1"/>
    <col min="5146" max="5376" width="9.140625" style="218" hidden="1"/>
    <col min="5377" max="5377" width="6.140625" style="218" hidden="1"/>
    <col min="5378" max="5378" width="24.5703125" style="218" hidden="1"/>
    <col min="5379" max="5380" width="4.5703125" style="218" hidden="1"/>
    <col min="5381" max="5381" width="5.140625" style="218" hidden="1"/>
    <col min="5382" max="5382" width="5.42578125" style="218" hidden="1"/>
    <col min="5383" max="5383" width="5" style="218" hidden="1"/>
    <col min="5384" max="5384" width="6.28515625" style="218" hidden="1"/>
    <col min="5385" max="5385" width="5.140625" style="218" hidden="1"/>
    <col min="5386" max="5386" width="4.42578125" style="218" hidden="1"/>
    <col min="5387" max="5387" width="3.5703125" style="218" hidden="1"/>
    <col min="5388" max="5388" width="4.42578125" style="218" hidden="1"/>
    <col min="5389" max="5389" width="6.42578125" style="218" hidden="1"/>
    <col min="5390" max="5390" width="7.42578125" style="218" hidden="1"/>
    <col min="5391" max="5391" width="6.28515625" style="218" hidden="1"/>
    <col min="5392" max="5392" width="9.85546875" style="218" hidden="1"/>
    <col min="5393" max="5393" width="8.5703125" style="218" hidden="1"/>
    <col min="5394" max="5394" width="7.28515625" style="218" hidden="1"/>
    <col min="5395" max="5395" width="4.28515625" style="218" hidden="1"/>
    <col min="5396" max="5396" width="6.5703125" style="218" hidden="1"/>
    <col min="5397" max="5397" width="4.85546875" style="218" hidden="1"/>
    <col min="5398" max="5398" width="5.28515625" style="218" hidden="1"/>
    <col min="5399" max="5400" width="9.28515625" style="218" hidden="1"/>
    <col min="5401" max="5401" width="11.28515625" style="218" hidden="1"/>
    <col min="5402" max="5632" width="9.140625" style="218" hidden="1"/>
    <col min="5633" max="5633" width="6.140625" style="218" hidden="1"/>
    <col min="5634" max="5634" width="24.5703125" style="218" hidden="1"/>
    <col min="5635" max="5636" width="4.5703125" style="218" hidden="1"/>
    <col min="5637" max="5637" width="5.140625" style="218" hidden="1"/>
    <col min="5638" max="5638" width="5.42578125" style="218" hidden="1"/>
    <col min="5639" max="5639" width="5" style="218" hidden="1"/>
    <col min="5640" max="5640" width="6.28515625" style="218" hidden="1"/>
    <col min="5641" max="5641" width="5.140625" style="218" hidden="1"/>
    <col min="5642" max="5642" width="4.42578125" style="218" hidden="1"/>
    <col min="5643" max="5643" width="3.5703125" style="218" hidden="1"/>
    <col min="5644" max="5644" width="4.42578125" style="218" hidden="1"/>
    <col min="5645" max="5645" width="6.42578125" style="218" hidden="1"/>
    <col min="5646" max="5646" width="7.42578125" style="218" hidden="1"/>
    <col min="5647" max="5647" width="6.28515625" style="218" hidden="1"/>
    <col min="5648" max="5648" width="9.85546875" style="218" hidden="1"/>
    <col min="5649" max="5649" width="8.5703125" style="218" hidden="1"/>
    <col min="5650" max="5650" width="7.28515625" style="218" hidden="1"/>
    <col min="5651" max="5651" width="4.28515625" style="218" hidden="1"/>
    <col min="5652" max="5652" width="6.5703125" style="218" hidden="1"/>
    <col min="5653" max="5653" width="4.85546875" style="218" hidden="1"/>
    <col min="5654" max="5654" width="5.28515625" style="218" hidden="1"/>
    <col min="5655" max="5656" width="9.28515625" style="218" hidden="1"/>
    <col min="5657" max="5657" width="11.28515625" style="218" hidden="1"/>
    <col min="5658" max="5888" width="9.140625" style="218" hidden="1"/>
    <col min="5889" max="5889" width="6.140625" style="218" hidden="1"/>
    <col min="5890" max="5890" width="24.5703125" style="218" hidden="1"/>
    <col min="5891" max="5892" width="4.5703125" style="218" hidden="1"/>
    <col min="5893" max="5893" width="5.140625" style="218" hidden="1"/>
    <col min="5894" max="5894" width="5.42578125" style="218" hidden="1"/>
    <col min="5895" max="5895" width="5" style="218" hidden="1"/>
    <col min="5896" max="5896" width="6.28515625" style="218" hidden="1"/>
    <col min="5897" max="5897" width="5.140625" style="218" hidden="1"/>
    <col min="5898" max="5898" width="4.42578125" style="218" hidden="1"/>
    <col min="5899" max="5899" width="3.5703125" style="218" hidden="1"/>
    <col min="5900" max="5900" width="4.42578125" style="218" hidden="1"/>
    <col min="5901" max="5901" width="6.42578125" style="218" hidden="1"/>
    <col min="5902" max="5902" width="7.42578125" style="218" hidden="1"/>
    <col min="5903" max="5903" width="6.28515625" style="218" hidden="1"/>
    <col min="5904" max="5904" width="9.85546875" style="218" hidden="1"/>
    <col min="5905" max="5905" width="8.5703125" style="218" hidden="1"/>
    <col min="5906" max="5906" width="7.28515625" style="218" hidden="1"/>
    <col min="5907" max="5907" width="4.28515625" style="218" hidden="1"/>
    <col min="5908" max="5908" width="6.5703125" style="218" hidden="1"/>
    <col min="5909" max="5909" width="4.85546875" style="218" hidden="1"/>
    <col min="5910" max="5910" width="5.28515625" style="218" hidden="1"/>
    <col min="5911" max="5912" width="9.28515625" style="218" hidden="1"/>
    <col min="5913" max="5913" width="11.28515625" style="218" hidden="1"/>
    <col min="5914" max="6144" width="9.140625" style="218" hidden="1"/>
    <col min="6145" max="6145" width="6.140625" style="218" hidden="1"/>
    <col min="6146" max="6146" width="24.5703125" style="218" hidden="1"/>
    <col min="6147" max="6148" width="4.5703125" style="218" hidden="1"/>
    <col min="6149" max="6149" width="5.140625" style="218" hidden="1"/>
    <col min="6150" max="6150" width="5.42578125" style="218" hidden="1"/>
    <col min="6151" max="6151" width="5" style="218" hidden="1"/>
    <col min="6152" max="6152" width="6.28515625" style="218" hidden="1"/>
    <col min="6153" max="6153" width="5.140625" style="218" hidden="1"/>
    <col min="6154" max="6154" width="4.42578125" style="218" hidden="1"/>
    <col min="6155" max="6155" width="3.5703125" style="218" hidden="1"/>
    <col min="6156" max="6156" width="4.42578125" style="218" hidden="1"/>
    <col min="6157" max="6157" width="6.42578125" style="218" hidden="1"/>
    <col min="6158" max="6158" width="7.42578125" style="218" hidden="1"/>
    <col min="6159" max="6159" width="6.28515625" style="218" hidden="1"/>
    <col min="6160" max="6160" width="9.85546875" style="218" hidden="1"/>
    <col min="6161" max="6161" width="8.5703125" style="218" hidden="1"/>
    <col min="6162" max="6162" width="7.28515625" style="218" hidden="1"/>
    <col min="6163" max="6163" width="4.28515625" style="218" hidden="1"/>
    <col min="6164" max="6164" width="6.5703125" style="218" hidden="1"/>
    <col min="6165" max="6165" width="4.85546875" style="218" hidden="1"/>
    <col min="6166" max="6166" width="5.28515625" style="218" hidden="1"/>
    <col min="6167" max="6168" width="9.28515625" style="218" hidden="1"/>
    <col min="6169" max="6169" width="11.28515625" style="218" hidden="1"/>
    <col min="6170" max="6400" width="9.140625" style="218" hidden="1"/>
    <col min="6401" max="6401" width="6.140625" style="218" hidden="1"/>
    <col min="6402" max="6402" width="24.5703125" style="218" hidden="1"/>
    <col min="6403" max="6404" width="4.5703125" style="218" hidden="1"/>
    <col min="6405" max="6405" width="5.140625" style="218" hidden="1"/>
    <col min="6406" max="6406" width="5.42578125" style="218" hidden="1"/>
    <col min="6407" max="6407" width="5" style="218" hidden="1"/>
    <col min="6408" max="6408" width="6.28515625" style="218" hidden="1"/>
    <col min="6409" max="6409" width="5.140625" style="218" hidden="1"/>
    <col min="6410" max="6410" width="4.42578125" style="218" hidden="1"/>
    <col min="6411" max="6411" width="3.5703125" style="218" hidden="1"/>
    <col min="6412" max="6412" width="4.42578125" style="218" hidden="1"/>
    <col min="6413" max="6413" width="6.42578125" style="218" hidden="1"/>
    <col min="6414" max="6414" width="7.42578125" style="218" hidden="1"/>
    <col min="6415" max="6415" width="6.28515625" style="218" hidden="1"/>
    <col min="6416" max="6416" width="9.85546875" style="218" hidden="1"/>
    <col min="6417" max="6417" width="8.5703125" style="218" hidden="1"/>
    <col min="6418" max="6418" width="7.28515625" style="218" hidden="1"/>
    <col min="6419" max="6419" width="4.28515625" style="218" hidden="1"/>
    <col min="6420" max="6420" width="6.5703125" style="218" hidden="1"/>
    <col min="6421" max="6421" width="4.85546875" style="218" hidden="1"/>
    <col min="6422" max="6422" width="5.28515625" style="218" hidden="1"/>
    <col min="6423" max="6424" width="9.28515625" style="218" hidden="1"/>
    <col min="6425" max="6425" width="11.28515625" style="218" hidden="1"/>
    <col min="6426" max="6656" width="9.140625" style="218" hidden="1"/>
    <col min="6657" max="6657" width="6.140625" style="218" hidden="1"/>
    <col min="6658" max="6658" width="24.5703125" style="218" hidden="1"/>
    <col min="6659" max="6660" width="4.5703125" style="218" hidden="1"/>
    <col min="6661" max="6661" width="5.140625" style="218" hidden="1"/>
    <col min="6662" max="6662" width="5.42578125" style="218" hidden="1"/>
    <col min="6663" max="6663" width="5" style="218" hidden="1"/>
    <col min="6664" max="6664" width="6.28515625" style="218" hidden="1"/>
    <col min="6665" max="6665" width="5.140625" style="218" hidden="1"/>
    <col min="6666" max="6666" width="4.42578125" style="218" hidden="1"/>
    <col min="6667" max="6667" width="3.5703125" style="218" hidden="1"/>
    <col min="6668" max="6668" width="4.42578125" style="218" hidden="1"/>
    <col min="6669" max="6669" width="6.42578125" style="218" hidden="1"/>
    <col min="6670" max="6670" width="7.42578125" style="218" hidden="1"/>
    <col min="6671" max="6671" width="6.28515625" style="218" hidden="1"/>
    <col min="6672" max="6672" width="9.85546875" style="218" hidden="1"/>
    <col min="6673" max="6673" width="8.5703125" style="218" hidden="1"/>
    <col min="6674" max="6674" width="7.28515625" style="218" hidden="1"/>
    <col min="6675" max="6675" width="4.28515625" style="218" hidden="1"/>
    <col min="6676" max="6676" width="6.5703125" style="218" hidden="1"/>
    <col min="6677" max="6677" width="4.85546875" style="218" hidden="1"/>
    <col min="6678" max="6678" width="5.28515625" style="218" hidden="1"/>
    <col min="6679" max="6680" width="9.28515625" style="218" hidden="1"/>
    <col min="6681" max="6681" width="11.28515625" style="218" hidden="1"/>
    <col min="6682" max="6912" width="9.140625" style="218" hidden="1"/>
    <col min="6913" max="6913" width="6.140625" style="218" hidden="1"/>
    <col min="6914" max="6914" width="24.5703125" style="218" hidden="1"/>
    <col min="6915" max="6916" width="4.5703125" style="218" hidden="1"/>
    <col min="6917" max="6917" width="5.140625" style="218" hidden="1"/>
    <col min="6918" max="6918" width="5.42578125" style="218" hidden="1"/>
    <col min="6919" max="6919" width="5" style="218" hidden="1"/>
    <col min="6920" max="6920" width="6.28515625" style="218" hidden="1"/>
    <col min="6921" max="6921" width="5.140625" style="218" hidden="1"/>
    <col min="6922" max="6922" width="4.42578125" style="218" hidden="1"/>
    <col min="6923" max="6923" width="3.5703125" style="218" hidden="1"/>
    <col min="6924" max="6924" width="4.42578125" style="218" hidden="1"/>
    <col min="6925" max="6925" width="6.42578125" style="218" hidden="1"/>
    <col min="6926" max="6926" width="7.42578125" style="218" hidden="1"/>
    <col min="6927" max="6927" width="6.28515625" style="218" hidden="1"/>
    <col min="6928" max="6928" width="9.85546875" style="218" hidden="1"/>
    <col min="6929" max="6929" width="8.5703125" style="218" hidden="1"/>
    <col min="6930" max="6930" width="7.28515625" style="218" hidden="1"/>
    <col min="6931" max="6931" width="4.28515625" style="218" hidden="1"/>
    <col min="6932" max="6932" width="6.5703125" style="218" hidden="1"/>
    <col min="6933" max="6933" width="4.85546875" style="218" hidden="1"/>
    <col min="6934" max="6934" width="5.28515625" style="218" hidden="1"/>
    <col min="6935" max="6936" width="9.28515625" style="218" hidden="1"/>
    <col min="6937" max="6937" width="11.28515625" style="218" hidden="1"/>
    <col min="6938" max="7168" width="9.140625" style="218" hidden="1"/>
    <col min="7169" max="7169" width="6.140625" style="218" hidden="1"/>
    <col min="7170" max="7170" width="24.5703125" style="218" hidden="1"/>
    <col min="7171" max="7172" width="4.5703125" style="218" hidden="1"/>
    <col min="7173" max="7173" width="5.140625" style="218" hidden="1"/>
    <col min="7174" max="7174" width="5.42578125" style="218" hidden="1"/>
    <col min="7175" max="7175" width="5" style="218" hidden="1"/>
    <col min="7176" max="7176" width="6.28515625" style="218" hidden="1"/>
    <col min="7177" max="7177" width="5.140625" style="218" hidden="1"/>
    <col min="7178" max="7178" width="4.42578125" style="218" hidden="1"/>
    <col min="7179" max="7179" width="3.5703125" style="218" hidden="1"/>
    <col min="7180" max="7180" width="4.42578125" style="218" hidden="1"/>
    <col min="7181" max="7181" width="6.42578125" style="218" hidden="1"/>
    <col min="7182" max="7182" width="7.42578125" style="218" hidden="1"/>
    <col min="7183" max="7183" width="6.28515625" style="218" hidden="1"/>
    <col min="7184" max="7184" width="9.85546875" style="218" hidden="1"/>
    <col min="7185" max="7185" width="8.5703125" style="218" hidden="1"/>
    <col min="7186" max="7186" width="7.28515625" style="218" hidden="1"/>
    <col min="7187" max="7187" width="4.28515625" style="218" hidden="1"/>
    <col min="7188" max="7188" width="6.5703125" style="218" hidden="1"/>
    <col min="7189" max="7189" width="4.85546875" style="218" hidden="1"/>
    <col min="7190" max="7190" width="5.28515625" style="218" hidden="1"/>
    <col min="7191" max="7192" width="9.28515625" style="218" hidden="1"/>
    <col min="7193" max="7193" width="11.28515625" style="218" hidden="1"/>
    <col min="7194" max="7424" width="9.140625" style="218" hidden="1"/>
    <col min="7425" max="7425" width="6.140625" style="218" hidden="1"/>
    <col min="7426" max="7426" width="24.5703125" style="218" hidden="1"/>
    <col min="7427" max="7428" width="4.5703125" style="218" hidden="1"/>
    <col min="7429" max="7429" width="5.140625" style="218" hidden="1"/>
    <col min="7430" max="7430" width="5.42578125" style="218" hidden="1"/>
    <col min="7431" max="7431" width="5" style="218" hidden="1"/>
    <col min="7432" max="7432" width="6.28515625" style="218" hidden="1"/>
    <col min="7433" max="7433" width="5.140625" style="218" hidden="1"/>
    <col min="7434" max="7434" width="4.42578125" style="218" hidden="1"/>
    <col min="7435" max="7435" width="3.5703125" style="218" hidden="1"/>
    <col min="7436" max="7436" width="4.42578125" style="218" hidden="1"/>
    <col min="7437" max="7437" width="6.42578125" style="218" hidden="1"/>
    <col min="7438" max="7438" width="7.42578125" style="218" hidden="1"/>
    <col min="7439" max="7439" width="6.28515625" style="218" hidden="1"/>
    <col min="7440" max="7440" width="9.85546875" style="218" hidden="1"/>
    <col min="7441" max="7441" width="8.5703125" style="218" hidden="1"/>
    <col min="7442" max="7442" width="7.28515625" style="218" hidden="1"/>
    <col min="7443" max="7443" width="4.28515625" style="218" hidden="1"/>
    <col min="7444" max="7444" width="6.5703125" style="218" hidden="1"/>
    <col min="7445" max="7445" width="4.85546875" style="218" hidden="1"/>
    <col min="7446" max="7446" width="5.28515625" style="218" hidden="1"/>
    <col min="7447" max="7448" width="9.28515625" style="218" hidden="1"/>
    <col min="7449" max="7449" width="11.28515625" style="218" hidden="1"/>
    <col min="7450" max="7680" width="9.140625" style="218" hidden="1"/>
    <col min="7681" max="7681" width="6.140625" style="218" hidden="1"/>
    <col min="7682" max="7682" width="24.5703125" style="218" hidden="1"/>
    <col min="7683" max="7684" width="4.5703125" style="218" hidden="1"/>
    <col min="7685" max="7685" width="5.140625" style="218" hidden="1"/>
    <col min="7686" max="7686" width="5.42578125" style="218" hidden="1"/>
    <col min="7687" max="7687" width="5" style="218" hidden="1"/>
    <col min="7688" max="7688" width="6.28515625" style="218" hidden="1"/>
    <col min="7689" max="7689" width="5.140625" style="218" hidden="1"/>
    <col min="7690" max="7690" width="4.42578125" style="218" hidden="1"/>
    <col min="7691" max="7691" width="3.5703125" style="218" hidden="1"/>
    <col min="7692" max="7692" width="4.42578125" style="218" hidden="1"/>
    <col min="7693" max="7693" width="6.42578125" style="218" hidden="1"/>
    <col min="7694" max="7694" width="7.42578125" style="218" hidden="1"/>
    <col min="7695" max="7695" width="6.28515625" style="218" hidden="1"/>
    <col min="7696" max="7696" width="9.85546875" style="218" hidden="1"/>
    <col min="7697" max="7697" width="8.5703125" style="218" hidden="1"/>
    <col min="7698" max="7698" width="7.28515625" style="218" hidden="1"/>
    <col min="7699" max="7699" width="4.28515625" style="218" hidden="1"/>
    <col min="7700" max="7700" width="6.5703125" style="218" hidden="1"/>
    <col min="7701" max="7701" width="4.85546875" style="218" hidden="1"/>
    <col min="7702" max="7702" width="5.28515625" style="218" hidden="1"/>
    <col min="7703" max="7704" width="9.28515625" style="218" hidden="1"/>
    <col min="7705" max="7705" width="11.28515625" style="218" hidden="1"/>
    <col min="7706" max="7936" width="9.140625" style="218" hidden="1"/>
    <col min="7937" max="7937" width="6.140625" style="218" hidden="1"/>
    <col min="7938" max="7938" width="24.5703125" style="218" hidden="1"/>
    <col min="7939" max="7940" width="4.5703125" style="218" hidden="1"/>
    <col min="7941" max="7941" width="5.140625" style="218" hidden="1"/>
    <col min="7942" max="7942" width="5.42578125" style="218" hidden="1"/>
    <col min="7943" max="7943" width="5" style="218" hidden="1"/>
    <col min="7944" max="7944" width="6.28515625" style="218" hidden="1"/>
    <col min="7945" max="7945" width="5.140625" style="218" hidden="1"/>
    <col min="7946" max="7946" width="4.42578125" style="218" hidden="1"/>
    <col min="7947" max="7947" width="3.5703125" style="218" hidden="1"/>
    <col min="7948" max="7948" width="4.42578125" style="218" hidden="1"/>
    <col min="7949" max="7949" width="6.42578125" style="218" hidden="1"/>
    <col min="7950" max="7950" width="7.42578125" style="218" hidden="1"/>
    <col min="7951" max="7951" width="6.28515625" style="218" hidden="1"/>
    <col min="7952" max="7952" width="9.85546875" style="218" hidden="1"/>
    <col min="7953" max="7953" width="8.5703125" style="218" hidden="1"/>
    <col min="7954" max="7954" width="7.28515625" style="218" hidden="1"/>
    <col min="7955" max="7955" width="4.28515625" style="218" hidden="1"/>
    <col min="7956" max="7956" width="6.5703125" style="218" hidden="1"/>
    <col min="7957" max="7957" width="4.85546875" style="218" hidden="1"/>
    <col min="7958" max="7958" width="5.28515625" style="218" hidden="1"/>
    <col min="7959" max="7960" width="9.28515625" style="218" hidden="1"/>
    <col min="7961" max="7961" width="11.28515625" style="218" hidden="1"/>
    <col min="7962" max="8192" width="9.140625" style="218" hidden="1"/>
    <col min="8193" max="8193" width="6.140625" style="218" hidden="1"/>
    <col min="8194" max="8194" width="24.5703125" style="218" hidden="1"/>
    <col min="8195" max="8196" width="4.5703125" style="218" hidden="1"/>
    <col min="8197" max="8197" width="5.140625" style="218" hidden="1"/>
    <col min="8198" max="8198" width="5.42578125" style="218" hidden="1"/>
    <col min="8199" max="8199" width="5" style="218" hidden="1"/>
    <col min="8200" max="8200" width="6.28515625" style="218" hidden="1"/>
    <col min="8201" max="8201" width="5.140625" style="218" hidden="1"/>
    <col min="8202" max="8202" width="4.42578125" style="218" hidden="1"/>
    <col min="8203" max="8203" width="3.5703125" style="218" hidden="1"/>
    <col min="8204" max="8204" width="4.42578125" style="218" hidden="1"/>
    <col min="8205" max="8205" width="6.42578125" style="218" hidden="1"/>
    <col min="8206" max="8206" width="7.42578125" style="218" hidden="1"/>
    <col min="8207" max="8207" width="6.28515625" style="218" hidden="1"/>
    <col min="8208" max="8208" width="9.85546875" style="218" hidden="1"/>
    <col min="8209" max="8209" width="8.5703125" style="218" hidden="1"/>
    <col min="8210" max="8210" width="7.28515625" style="218" hidden="1"/>
    <col min="8211" max="8211" width="4.28515625" style="218" hidden="1"/>
    <col min="8212" max="8212" width="6.5703125" style="218" hidden="1"/>
    <col min="8213" max="8213" width="4.85546875" style="218" hidden="1"/>
    <col min="8214" max="8214" width="5.28515625" style="218" hidden="1"/>
    <col min="8215" max="8216" width="9.28515625" style="218" hidden="1"/>
    <col min="8217" max="8217" width="11.28515625" style="218" hidden="1"/>
    <col min="8218" max="8448" width="9.140625" style="218" hidden="1"/>
    <col min="8449" max="8449" width="6.140625" style="218" hidden="1"/>
    <col min="8450" max="8450" width="24.5703125" style="218" hidden="1"/>
    <col min="8451" max="8452" width="4.5703125" style="218" hidden="1"/>
    <col min="8453" max="8453" width="5.140625" style="218" hidden="1"/>
    <col min="8454" max="8454" width="5.42578125" style="218" hidden="1"/>
    <col min="8455" max="8455" width="5" style="218" hidden="1"/>
    <col min="8456" max="8456" width="6.28515625" style="218" hidden="1"/>
    <col min="8457" max="8457" width="5.140625" style="218" hidden="1"/>
    <col min="8458" max="8458" width="4.42578125" style="218" hidden="1"/>
    <col min="8459" max="8459" width="3.5703125" style="218" hidden="1"/>
    <col min="8460" max="8460" width="4.42578125" style="218" hidden="1"/>
    <col min="8461" max="8461" width="6.42578125" style="218" hidden="1"/>
    <col min="8462" max="8462" width="7.42578125" style="218" hidden="1"/>
    <col min="8463" max="8463" width="6.28515625" style="218" hidden="1"/>
    <col min="8464" max="8464" width="9.85546875" style="218" hidden="1"/>
    <col min="8465" max="8465" width="8.5703125" style="218" hidden="1"/>
    <col min="8466" max="8466" width="7.28515625" style="218" hidden="1"/>
    <col min="8467" max="8467" width="4.28515625" style="218" hidden="1"/>
    <col min="8468" max="8468" width="6.5703125" style="218" hidden="1"/>
    <col min="8469" max="8469" width="4.85546875" style="218" hidden="1"/>
    <col min="8470" max="8470" width="5.28515625" style="218" hidden="1"/>
    <col min="8471" max="8472" width="9.28515625" style="218" hidden="1"/>
    <col min="8473" max="8473" width="11.28515625" style="218" hidden="1"/>
    <col min="8474" max="8704" width="9.140625" style="218" hidden="1"/>
    <col min="8705" max="8705" width="6.140625" style="218" hidden="1"/>
    <col min="8706" max="8706" width="24.5703125" style="218" hidden="1"/>
    <col min="8707" max="8708" width="4.5703125" style="218" hidden="1"/>
    <col min="8709" max="8709" width="5.140625" style="218" hidden="1"/>
    <col min="8710" max="8710" width="5.42578125" style="218" hidden="1"/>
    <col min="8711" max="8711" width="5" style="218" hidden="1"/>
    <col min="8712" max="8712" width="6.28515625" style="218" hidden="1"/>
    <col min="8713" max="8713" width="5.140625" style="218" hidden="1"/>
    <col min="8714" max="8714" width="4.42578125" style="218" hidden="1"/>
    <col min="8715" max="8715" width="3.5703125" style="218" hidden="1"/>
    <col min="8716" max="8716" width="4.42578125" style="218" hidden="1"/>
    <col min="8717" max="8717" width="6.42578125" style="218" hidden="1"/>
    <col min="8718" max="8718" width="7.42578125" style="218" hidden="1"/>
    <col min="8719" max="8719" width="6.28515625" style="218" hidden="1"/>
    <col min="8720" max="8720" width="9.85546875" style="218" hidden="1"/>
    <col min="8721" max="8721" width="8.5703125" style="218" hidden="1"/>
    <col min="8722" max="8722" width="7.28515625" style="218" hidden="1"/>
    <col min="8723" max="8723" width="4.28515625" style="218" hidden="1"/>
    <col min="8724" max="8724" width="6.5703125" style="218" hidden="1"/>
    <col min="8725" max="8725" width="4.85546875" style="218" hidden="1"/>
    <col min="8726" max="8726" width="5.28515625" style="218" hidden="1"/>
    <col min="8727" max="8728" width="9.28515625" style="218" hidden="1"/>
    <col min="8729" max="8729" width="11.28515625" style="218" hidden="1"/>
    <col min="8730" max="8960" width="9.140625" style="218" hidden="1"/>
    <col min="8961" max="8961" width="6.140625" style="218" hidden="1"/>
    <col min="8962" max="8962" width="24.5703125" style="218" hidden="1"/>
    <col min="8963" max="8964" width="4.5703125" style="218" hidden="1"/>
    <col min="8965" max="8965" width="5.140625" style="218" hidden="1"/>
    <col min="8966" max="8966" width="5.42578125" style="218" hidden="1"/>
    <col min="8967" max="8967" width="5" style="218" hidden="1"/>
    <col min="8968" max="8968" width="6.28515625" style="218" hidden="1"/>
    <col min="8969" max="8969" width="5.140625" style="218" hidden="1"/>
    <col min="8970" max="8970" width="4.42578125" style="218" hidden="1"/>
    <col min="8971" max="8971" width="3.5703125" style="218" hidden="1"/>
    <col min="8972" max="8972" width="4.42578125" style="218" hidden="1"/>
    <col min="8973" max="8973" width="6.42578125" style="218" hidden="1"/>
    <col min="8974" max="8974" width="7.42578125" style="218" hidden="1"/>
    <col min="8975" max="8975" width="6.28515625" style="218" hidden="1"/>
    <col min="8976" max="8976" width="9.85546875" style="218" hidden="1"/>
    <col min="8977" max="8977" width="8.5703125" style="218" hidden="1"/>
    <col min="8978" max="8978" width="7.28515625" style="218" hidden="1"/>
    <col min="8979" max="8979" width="4.28515625" style="218" hidden="1"/>
    <col min="8980" max="8980" width="6.5703125" style="218" hidden="1"/>
    <col min="8981" max="8981" width="4.85546875" style="218" hidden="1"/>
    <col min="8982" max="8982" width="5.28515625" style="218" hidden="1"/>
    <col min="8983" max="8984" width="9.28515625" style="218" hidden="1"/>
    <col min="8985" max="8985" width="11.28515625" style="218" hidden="1"/>
    <col min="8986" max="9216" width="9.140625" style="218" hidden="1"/>
    <col min="9217" max="9217" width="6.140625" style="218" hidden="1"/>
    <col min="9218" max="9218" width="24.5703125" style="218" hidden="1"/>
    <col min="9219" max="9220" width="4.5703125" style="218" hidden="1"/>
    <col min="9221" max="9221" width="5.140625" style="218" hidden="1"/>
    <col min="9222" max="9222" width="5.42578125" style="218" hidden="1"/>
    <col min="9223" max="9223" width="5" style="218" hidden="1"/>
    <col min="9224" max="9224" width="6.28515625" style="218" hidden="1"/>
    <col min="9225" max="9225" width="5.140625" style="218" hidden="1"/>
    <col min="9226" max="9226" width="4.42578125" style="218" hidden="1"/>
    <col min="9227" max="9227" width="3.5703125" style="218" hidden="1"/>
    <col min="9228" max="9228" width="4.42578125" style="218" hidden="1"/>
    <col min="9229" max="9229" width="6.42578125" style="218" hidden="1"/>
    <col min="9230" max="9230" width="7.42578125" style="218" hidden="1"/>
    <col min="9231" max="9231" width="6.28515625" style="218" hidden="1"/>
    <col min="9232" max="9232" width="9.85546875" style="218" hidden="1"/>
    <col min="9233" max="9233" width="8.5703125" style="218" hidden="1"/>
    <col min="9234" max="9234" width="7.28515625" style="218" hidden="1"/>
    <col min="9235" max="9235" width="4.28515625" style="218" hidden="1"/>
    <col min="9236" max="9236" width="6.5703125" style="218" hidden="1"/>
    <col min="9237" max="9237" width="4.85546875" style="218" hidden="1"/>
    <col min="9238" max="9238" width="5.28515625" style="218" hidden="1"/>
    <col min="9239" max="9240" width="9.28515625" style="218" hidden="1"/>
    <col min="9241" max="9241" width="11.28515625" style="218" hidden="1"/>
    <col min="9242" max="9472" width="9.140625" style="218" hidden="1"/>
    <col min="9473" max="9473" width="6.140625" style="218" hidden="1"/>
    <col min="9474" max="9474" width="24.5703125" style="218" hidden="1"/>
    <col min="9475" max="9476" width="4.5703125" style="218" hidden="1"/>
    <col min="9477" max="9477" width="5.140625" style="218" hidden="1"/>
    <col min="9478" max="9478" width="5.42578125" style="218" hidden="1"/>
    <col min="9479" max="9479" width="5" style="218" hidden="1"/>
    <col min="9480" max="9480" width="6.28515625" style="218" hidden="1"/>
    <col min="9481" max="9481" width="5.140625" style="218" hidden="1"/>
    <col min="9482" max="9482" width="4.42578125" style="218" hidden="1"/>
    <col min="9483" max="9483" width="3.5703125" style="218" hidden="1"/>
    <col min="9484" max="9484" width="4.42578125" style="218" hidden="1"/>
    <col min="9485" max="9485" width="6.42578125" style="218" hidden="1"/>
    <col min="9486" max="9486" width="7.42578125" style="218" hidden="1"/>
    <col min="9487" max="9487" width="6.28515625" style="218" hidden="1"/>
    <col min="9488" max="9488" width="9.85546875" style="218" hidden="1"/>
    <col min="9489" max="9489" width="8.5703125" style="218" hidden="1"/>
    <col min="9490" max="9490" width="7.28515625" style="218" hidden="1"/>
    <col min="9491" max="9491" width="4.28515625" style="218" hidden="1"/>
    <col min="9492" max="9492" width="6.5703125" style="218" hidden="1"/>
    <col min="9493" max="9493" width="4.85546875" style="218" hidden="1"/>
    <col min="9494" max="9494" width="5.28515625" style="218" hidden="1"/>
    <col min="9495" max="9496" width="9.28515625" style="218" hidden="1"/>
    <col min="9497" max="9497" width="11.28515625" style="218" hidden="1"/>
    <col min="9498" max="9728" width="9.140625" style="218" hidden="1"/>
    <col min="9729" max="9729" width="6.140625" style="218" hidden="1"/>
    <col min="9730" max="9730" width="24.5703125" style="218" hidden="1"/>
    <col min="9731" max="9732" width="4.5703125" style="218" hidden="1"/>
    <col min="9733" max="9733" width="5.140625" style="218" hidden="1"/>
    <col min="9734" max="9734" width="5.42578125" style="218" hidden="1"/>
    <col min="9735" max="9735" width="5" style="218" hidden="1"/>
    <col min="9736" max="9736" width="6.28515625" style="218" hidden="1"/>
    <col min="9737" max="9737" width="5.140625" style="218" hidden="1"/>
    <col min="9738" max="9738" width="4.42578125" style="218" hidden="1"/>
    <col min="9739" max="9739" width="3.5703125" style="218" hidden="1"/>
    <col min="9740" max="9740" width="4.42578125" style="218" hidden="1"/>
    <col min="9741" max="9741" width="6.42578125" style="218" hidden="1"/>
    <col min="9742" max="9742" width="7.42578125" style="218" hidden="1"/>
    <col min="9743" max="9743" width="6.28515625" style="218" hidden="1"/>
    <col min="9744" max="9744" width="9.85546875" style="218" hidden="1"/>
    <col min="9745" max="9745" width="8.5703125" style="218" hidden="1"/>
    <col min="9746" max="9746" width="7.28515625" style="218" hidden="1"/>
    <col min="9747" max="9747" width="4.28515625" style="218" hidden="1"/>
    <col min="9748" max="9748" width="6.5703125" style="218" hidden="1"/>
    <col min="9749" max="9749" width="4.85546875" style="218" hidden="1"/>
    <col min="9750" max="9750" width="5.28515625" style="218" hidden="1"/>
    <col min="9751" max="9752" width="9.28515625" style="218" hidden="1"/>
    <col min="9753" max="9753" width="11.28515625" style="218" hidden="1"/>
    <col min="9754" max="9984" width="9.140625" style="218" hidden="1"/>
    <col min="9985" max="9985" width="6.140625" style="218" hidden="1"/>
    <col min="9986" max="9986" width="24.5703125" style="218" hidden="1"/>
    <col min="9987" max="9988" width="4.5703125" style="218" hidden="1"/>
    <col min="9989" max="9989" width="5.140625" style="218" hidden="1"/>
    <col min="9990" max="9990" width="5.42578125" style="218" hidden="1"/>
    <col min="9991" max="9991" width="5" style="218" hidden="1"/>
    <col min="9992" max="9992" width="6.28515625" style="218" hidden="1"/>
    <col min="9993" max="9993" width="5.140625" style="218" hidden="1"/>
    <col min="9994" max="9994" width="4.42578125" style="218" hidden="1"/>
    <col min="9995" max="9995" width="3.5703125" style="218" hidden="1"/>
    <col min="9996" max="9996" width="4.42578125" style="218" hidden="1"/>
    <col min="9997" max="9997" width="6.42578125" style="218" hidden="1"/>
    <col min="9998" max="9998" width="7.42578125" style="218" hidden="1"/>
    <col min="9999" max="9999" width="6.28515625" style="218" hidden="1"/>
    <col min="10000" max="10000" width="9.85546875" style="218" hidden="1"/>
    <col min="10001" max="10001" width="8.5703125" style="218" hidden="1"/>
    <col min="10002" max="10002" width="7.28515625" style="218" hidden="1"/>
    <col min="10003" max="10003" width="4.28515625" style="218" hidden="1"/>
    <col min="10004" max="10004" width="6.5703125" style="218" hidden="1"/>
    <col min="10005" max="10005" width="4.85546875" style="218" hidden="1"/>
    <col min="10006" max="10006" width="5.28515625" style="218" hidden="1"/>
    <col min="10007" max="10008" width="9.28515625" style="218" hidden="1"/>
    <col min="10009" max="10009" width="11.28515625" style="218" hidden="1"/>
    <col min="10010" max="10240" width="9.140625" style="218" hidden="1"/>
    <col min="10241" max="10241" width="6.140625" style="218" hidden="1"/>
    <col min="10242" max="10242" width="24.5703125" style="218" hidden="1"/>
    <col min="10243" max="10244" width="4.5703125" style="218" hidden="1"/>
    <col min="10245" max="10245" width="5.140625" style="218" hidden="1"/>
    <col min="10246" max="10246" width="5.42578125" style="218" hidden="1"/>
    <col min="10247" max="10247" width="5" style="218" hidden="1"/>
    <col min="10248" max="10248" width="6.28515625" style="218" hidden="1"/>
    <col min="10249" max="10249" width="5.140625" style="218" hidden="1"/>
    <col min="10250" max="10250" width="4.42578125" style="218" hidden="1"/>
    <col min="10251" max="10251" width="3.5703125" style="218" hidden="1"/>
    <col min="10252" max="10252" width="4.42578125" style="218" hidden="1"/>
    <col min="10253" max="10253" width="6.42578125" style="218" hidden="1"/>
    <col min="10254" max="10254" width="7.42578125" style="218" hidden="1"/>
    <col min="10255" max="10255" width="6.28515625" style="218" hidden="1"/>
    <col min="10256" max="10256" width="9.85546875" style="218" hidden="1"/>
    <col min="10257" max="10257" width="8.5703125" style="218" hidden="1"/>
    <col min="10258" max="10258" width="7.28515625" style="218" hidden="1"/>
    <col min="10259" max="10259" width="4.28515625" style="218" hidden="1"/>
    <col min="10260" max="10260" width="6.5703125" style="218" hidden="1"/>
    <col min="10261" max="10261" width="4.85546875" style="218" hidden="1"/>
    <col min="10262" max="10262" width="5.28515625" style="218" hidden="1"/>
    <col min="10263" max="10264" width="9.28515625" style="218" hidden="1"/>
    <col min="10265" max="10265" width="11.28515625" style="218" hidden="1"/>
    <col min="10266" max="10496" width="9.140625" style="218" hidden="1"/>
    <col min="10497" max="10497" width="6.140625" style="218" hidden="1"/>
    <col min="10498" max="10498" width="24.5703125" style="218" hidden="1"/>
    <col min="10499" max="10500" width="4.5703125" style="218" hidden="1"/>
    <col min="10501" max="10501" width="5.140625" style="218" hidden="1"/>
    <col min="10502" max="10502" width="5.42578125" style="218" hidden="1"/>
    <col min="10503" max="10503" width="5" style="218" hidden="1"/>
    <col min="10504" max="10504" width="6.28515625" style="218" hidden="1"/>
    <col min="10505" max="10505" width="5.140625" style="218" hidden="1"/>
    <col min="10506" max="10506" width="4.42578125" style="218" hidden="1"/>
    <col min="10507" max="10507" width="3.5703125" style="218" hidden="1"/>
    <col min="10508" max="10508" width="4.42578125" style="218" hidden="1"/>
    <col min="10509" max="10509" width="6.42578125" style="218" hidden="1"/>
    <col min="10510" max="10510" width="7.42578125" style="218" hidden="1"/>
    <col min="10511" max="10511" width="6.28515625" style="218" hidden="1"/>
    <col min="10512" max="10512" width="9.85546875" style="218" hidden="1"/>
    <col min="10513" max="10513" width="8.5703125" style="218" hidden="1"/>
    <col min="10514" max="10514" width="7.28515625" style="218" hidden="1"/>
    <col min="10515" max="10515" width="4.28515625" style="218" hidden="1"/>
    <col min="10516" max="10516" width="6.5703125" style="218" hidden="1"/>
    <col min="10517" max="10517" width="4.85546875" style="218" hidden="1"/>
    <col min="10518" max="10518" width="5.28515625" style="218" hidden="1"/>
    <col min="10519" max="10520" width="9.28515625" style="218" hidden="1"/>
    <col min="10521" max="10521" width="11.28515625" style="218" hidden="1"/>
    <col min="10522" max="10752" width="9.140625" style="218" hidden="1"/>
    <col min="10753" max="10753" width="6.140625" style="218" hidden="1"/>
    <col min="10754" max="10754" width="24.5703125" style="218" hidden="1"/>
    <col min="10755" max="10756" width="4.5703125" style="218" hidden="1"/>
    <col min="10757" max="10757" width="5.140625" style="218" hidden="1"/>
    <col min="10758" max="10758" width="5.42578125" style="218" hidden="1"/>
    <col min="10759" max="10759" width="5" style="218" hidden="1"/>
    <col min="10760" max="10760" width="6.28515625" style="218" hidden="1"/>
    <col min="10761" max="10761" width="5.140625" style="218" hidden="1"/>
    <col min="10762" max="10762" width="4.42578125" style="218" hidden="1"/>
    <col min="10763" max="10763" width="3.5703125" style="218" hidden="1"/>
    <col min="10764" max="10764" width="4.42578125" style="218" hidden="1"/>
    <col min="10765" max="10765" width="6.42578125" style="218" hidden="1"/>
    <col min="10766" max="10766" width="7.42578125" style="218" hidden="1"/>
    <col min="10767" max="10767" width="6.28515625" style="218" hidden="1"/>
    <col min="10768" max="10768" width="9.85546875" style="218" hidden="1"/>
    <col min="10769" max="10769" width="8.5703125" style="218" hidden="1"/>
    <col min="10770" max="10770" width="7.28515625" style="218" hidden="1"/>
    <col min="10771" max="10771" width="4.28515625" style="218" hidden="1"/>
    <col min="10772" max="10772" width="6.5703125" style="218" hidden="1"/>
    <col min="10773" max="10773" width="4.85546875" style="218" hidden="1"/>
    <col min="10774" max="10774" width="5.28515625" style="218" hidden="1"/>
    <col min="10775" max="10776" width="9.28515625" style="218" hidden="1"/>
    <col min="10777" max="10777" width="11.28515625" style="218" hidden="1"/>
    <col min="10778" max="11008" width="9.140625" style="218" hidden="1"/>
    <col min="11009" max="11009" width="6.140625" style="218" hidden="1"/>
    <col min="11010" max="11010" width="24.5703125" style="218" hidden="1"/>
    <col min="11011" max="11012" width="4.5703125" style="218" hidden="1"/>
    <col min="11013" max="11013" width="5.140625" style="218" hidden="1"/>
    <col min="11014" max="11014" width="5.42578125" style="218" hidden="1"/>
    <col min="11015" max="11015" width="5" style="218" hidden="1"/>
    <col min="11016" max="11016" width="6.28515625" style="218" hidden="1"/>
    <col min="11017" max="11017" width="5.140625" style="218" hidden="1"/>
    <col min="11018" max="11018" width="4.42578125" style="218" hidden="1"/>
    <col min="11019" max="11019" width="3.5703125" style="218" hidden="1"/>
    <col min="11020" max="11020" width="4.42578125" style="218" hidden="1"/>
    <col min="11021" max="11021" width="6.42578125" style="218" hidden="1"/>
    <col min="11022" max="11022" width="7.42578125" style="218" hidden="1"/>
    <col min="11023" max="11023" width="6.28515625" style="218" hidden="1"/>
    <col min="11024" max="11024" width="9.85546875" style="218" hidden="1"/>
    <col min="11025" max="11025" width="8.5703125" style="218" hidden="1"/>
    <col min="11026" max="11026" width="7.28515625" style="218" hidden="1"/>
    <col min="11027" max="11027" width="4.28515625" style="218" hidden="1"/>
    <col min="11028" max="11028" width="6.5703125" style="218" hidden="1"/>
    <col min="11029" max="11029" width="4.85546875" style="218" hidden="1"/>
    <col min="11030" max="11030" width="5.28515625" style="218" hidden="1"/>
    <col min="11031" max="11032" width="9.28515625" style="218" hidden="1"/>
    <col min="11033" max="11033" width="11.28515625" style="218" hidden="1"/>
    <col min="11034" max="11264" width="9.140625" style="218" hidden="1"/>
    <col min="11265" max="11265" width="6.140625" style="218" hidden="1"/>
    <col min="11266" max="11266" width="24.5703125" style="218" hidden="1"/>
    <col min="11267" max="11268" width="4.5703125" style="218" hidden="1"/>
    <col min="11269" max="11269" width="5.140625" style="218" hidden="1"/>
    <col min="11270" max="11270" width="5.42578125" style="218" hidden="1"/>
    <col min="11271" max="11271" width="5" style="218" hidden="1"/>
    <col min="11272" max="11272" width="6.28515625" style="218" hidden="1"/>
    <col min="11273" max="11273" width="5.140625" style="218" hidden="1"/>
    <col min="11274" max="11274" width="4.42578125" style="218" hidden="1"/>
    <col min="11275" max="11275" width="3.5703125" style="218" hidden="1"/>
    <col min="11276" max="11276" width="4.42578125" style="218" hidden="1"/>
    <col min="11277" max="11277" width="6.42578125" style="218" hidden="1"/>
    <col min="11278" max="11278" width="7.42578125" style="218" hidden="1"/>
    <col min="11279" max="11279" width="6.28515625" style="218" hidden="1"/>
    <col min="11280" max="11280" width="9.85546875" style="218" hidden="1"/>
    <col min="11281" max="11281" width="8.5703125" style="218" hidden="1"/>
    <col min="11282" max="11282" width="7.28515625" style="218" hidden="1"/>
    <col min="11283" max="11283" width="4.28515625" style="218" hidden="1"/>
    <col min="11284" max="11284" width="6.5703125" style="218" hidden="1"/>
    <col min="11285" max="11285" width="4.85546875" style="218" hidden="1"/>
    <col min="11286" max="11286" width="5.28515625" style="218" hidden="1"/>
    <col min="11287" max="11288" width="9.28515625" style="218" hidden="1"/>
    <col min="11289" max="11289" width="11.28515625" style="218" hidden="1"/>
    <col min="11290" max="11520" width="9.140625" style="218" hidden="1"/>
    <col min="11521" max="11521" width="6.140625" style="218" hidden="1"/>
    <col min="11522" max="11522" width="24.5703125" style="218" hidden="1"/>
    <col min="11523" max="11524" width="4.5703125" style="218" hidden="1"/>
    <col min="11525" max="11525" width="5.140625" style="218" hidden="1"/>
    <col min="11526" max="11526" width="5.42578125" style="218" hidden="1"/>
    <col min="11527" max="11527" width="5" style="218" hidden="1"/>
    <col min="11528" max="11528" width="6.28515625" style="218" hidden="1"/>
    <col min="11529" max="11529" width="5.140625" style="218" hidden="1"/>
    <col min="11530" max="11530" width="4.42578125" style="218" hidden="1"/>
    <col min="11531" max="11531" width="3.5703125" style="218" hidden="1"/>
    <col min="11532" max="11532" width="4.42578125" style="218" hidden="1"/>
    <col min="11533" max="11533" width="6.42578125" style="218" hidden="1"/>
    <col min="11534" max="11534" width="7.42578125" style="218" hidden="1"/>
    <col min="11535" max="11535" width="6.28515625" style="218" hidden="1"/>
    <col min="11536" max="11536" width="9.85546875" style="218" hidden="1"/>
    <col min="11537" max="11537" width="8.5703125" style="218" hidden="1"/>
    <col min="11538" max="11538" width="7.28515625" style="218" hidden="1"/>
    <col min="11539" max="11539" width="4.28515625" style="218" hidden="1"/>
    <col min="11540" max="11540" width="6.5703125" style="218" hidden="1"/>
    <col min="11541" max="11541" width="4.85546875" style="218" hidden="1"/>
    <col min="11542" max="11542" width="5.28515625" style="218" hidden="1"/>
    <col min="11543" max="11544" width="9.28515625" style="218" hidden="1"/>
    <col min="11545" max="11545" width="11.28515625" style="218" hidden="1"/>
    <col min="11546" max="11776" width="9.140625" style="218" hidden="1"/>
    <col min="11777" max="11777" width="6.140625" style="218" hidden="1"/>
    <col min="11778" max="11778" width="24.5703125" style="218" hidden="1"/>
    <col min="11779" max="11780" width="4.5703125" style="218" hidden="1"/>
    <col min="11781" max="11781" width="5.140625" style="218" hidden="1"/>
    <col min="11782" max="11782" width="5.42578125" style="218" hidden="1"/>
    <col min="11783" max="11783" width="5" style="218" hidden="1"/>
    <col min="11784" max="11784" width="6.28515625" style="218" hidden="1"/>
    <col min="11785" max="11785" width="5.140625" style="218" hidden="1"/>
    <col min="11786" max="11786" width="4.42578125" style="218" hidden="1"/>
    <col min="11787" max="11787" width="3.5703125" style="218" hidden="1"/>
    <col min="11788" max="11788" width="4.42578125" style="218" hidden="1"/>
    <col min="11789" max="11789" width="6.42578125" style="218" hidden="1"/>
    <col min="11790" max="11790" width="7.42578125" style="218" hidden="1"/>
    <col min="11791" max="11791" width="6.28515625" style="218" hidden="1"/>
    <col min="11792" max="11792" width="9.85546875" style="218" hidden="1"/>
    <col min="11793" max="11793" width="8.5703125" style="218" hidden="1"/>
    <col min="11794" max="11794" width="7.28515625" style="218" hidden="1"/>
    <col min="11795" max="11795" width="4.28515625" style="218" hidden="1"/>
    <col min="11796" max="11796" width="6.5703125" style="218" hidden="1"/>
    <col min="11797" max="11797" width="4.85546875" style="218" hidden="1"/>
    <col min="11798" max="11798" width="5.28515625" style="218" hidden="1"/>
    <col min="11799" max="11800" width="9.28515625" style="218" hidden="1"/>
    <col min="11801" max="11801" width="11.28515625" style="218" hidden="1"/>
    <col min="11802" max="12032" width="9.140625" style="218" hidden="1"/>
    <col min="12033" max="12033" width="6.140625" style="218" hidden="1"/>
    <col min="12034" max="12034" width="24.5703125" style="218" hidden="1"/>
    <col min="12035" max="12036" width="4.5703125" style="218" hidden="1"/>
    <col min="12037" max="12037" width="5.140625" style="218" hidden="1"/>
    <col min="12038" max="12038" width="5.42578125" style="218" hidden="1"/>
    <col min="12039" max="12039" width="5" style="218" hidden="1"/>
    <col min="12040" max="12040" width="6.28515625" style="218" hidden="1"/>
    <col min="12041" max="12041" width="5.140625" style="218" hidden="1"/>
    <col min="12042" max="12042" width="4.42578125" style="218" hidden="1"/>
    <col min="12043" max="12043" width="3.5703125" style="218" hidden="1"/>
    <col min="12044" max="12044" width="4.42578125" style="218" hidden="1"/>
    <col min="12045" max="12045" width="6.42578125" style="218" hidden="1"/>
    <col min="12046" max="12046" width="7.42578125" style="218" hidden="1"/>
    <col min="12047" max="12047" width="6.28515625" style="218" hidden="1"/>
    <col min="12048" max="12048" width="9.85546875" style="218" hidden="1"/>
    <col min="12049" max="12049" width="8.5703125" style="218" hidden="1"/>
    <col min="12050" max="12050" width="7.28515625" style="218" hidden="1"/>
    <col min="12051" max="12051" width="4.28515625" style="218" hidden="1"/>
    <col min="12052" max="12052" width="6.5703125" style="218" hidden="1"/>
    <col min="12053" max="12053" width="4.85546875" style="218" hidden="1"/>
    <col min="12054" max="12054" width="5.28515625" style="218" hidden="1"/>
    <col min="12055" max="12056" width="9.28515625" style="218" hidden="1"/>
    <col min="12057" max="12057" width="11.28515625" style="218" hidden="1"/>
    <col min="12058" max="12288" width="9.140625" style="218" hidden="1"/>
    <col min="12289" max="12289" width="6.140625" style="218" hidden="1"/>
    <col min="12290" max="12290" width="24.5703125" style="218" hidden="1"/>
    <col min="12291" max="12292" width="4.5703125" style="218" hidden="1"/>
    <col min="12293" max="12293" width="5.140625" style="218" hidden="1"/>
    <col min="12294" max="12294" width="5.42578125" style="218" hidden="1"/>
    <col min="12295" max="12295" width="5" style="218" hidden="1"/>
    <col min="12296" max="12296" width="6.28515625" style="218" hidden="1"/>
    <col min="12297" max="12297" width="5.140625" style="218" hidden="1"/>
    <col min="12298" max="12298" width="4.42578125" style="218" hidden="1"/>
    <col min="12299" max="12299" width="3.5703125" style="218" hidden="1"/>
    <col min="12300" max="12300" width="4.42578125" style="218" hidden="1"/>
    <col min="12301" max="12301" width="6.42578125" style="218" hidden="1"/>
    <col min="12302" max="12302" width="7.42578125" style="218" hidden="1"/>
    <col min="12303" max="12303" width="6.28515625" style="218" hidden="1"/>
    <col min="12304" max="12304" width="9.85546875" style="218" hidden="1"/>
    <col min="12305" max="12305" width="8.5703125" style="218" hidden="1"/>
    <col min="12306" max="12306" width="7.28515625" style="218" hidden="1"/>
    <col min="12307" max="12307" width="4.28515625" style="218" hidden="1"/>
    <col min="12308" max="12308" width="6.5703125" style="218" hidden="1"/>
    <col min="12309" max="12309" width="4.85546875" style="218" hidden="1"/>
    <col min="12310" max="12310" width="5.28515625" style="218" hidden="1"/>
    <col min="12311" max="12312" width="9.28515625" style="218" hidden="1"/>
    <col min="12313" max="12313" width="11.28515625" style="218" hidden="1"/>
    <col min="12314" max="12544" width="9.140625" style="218" hidden="1"/>
    <col min="12545" max="12545" width="6.140625" style="218" hidden="1"/>
    <col min="12546" max="12546" width="24.5703125" style="218" hidden="1"/>
    <col min="12547" max="12548" width="4.5703125" style="218" hidden="1"/>
    <col min="12549" max="12549" width="5.140625" style="218" hidden="1"/>
    <col min="12550" max="12550" width="5.42578125" style="218" hidden="1"/>
    <col min="12551" max="12551" width="5" style="218" hidden="1"/>
    <col min="12552" max="12552" width="6.28515625" style="218" hidden="1"/>
    <col min="12553" max="12553" width="5.140625" style="218" hidden="1"/>
    <col min="12554" max="12554" width="4.42578125" style="218" hidden="1"/>
    <col min="12555" max="12555" width="3.5703125" style="218" hidden="1"/>
    <col min="12556" max="12556" width="4.42578125" style="218" hidden="1"/>
    <col min="12557" max="12557" width="6.42578125" style="218" hidden="1"/>
    <col min="12558" max="12558" width="7.42578125" style="218" hidden="1"/>
    <col min="12559" max="12559" width="6.28515625" style="218" hidden="1"/>
    <col min="12560" max="12560" width="9.85546875" style="218" hidden="1"/>
    <col min="12561" max="12561" width="8.5703125" style="218" hidden="1"/>
    <col min="12562" max="12562" width="7.28515625" style="218" hidden="1"/>
    <col min="12563" max="12563" width="4.28515625" style="218" hidden="1"/>
    <col min="12564" max="12564" width="6.5703125" style="218" hidden="1"/>
    <col min="12565" max="12565" width="4.85546875" style="218" hidden="1"/>
    <col min="12566" max="12566" width="5.28515625" style="218" hidden="1"/>
    <col min="12567" max="12568" width="9.28515625" style="218" hidden="1"/>
    <col min="12569" max="12569" width="11.28515625" style="218" hidden="1"/>
    <col min="12570" max="12800" width="9.140625" style="218" hidden="1"/>
    <col min="12801" max="12801" width="6.140625" style="218" hidden="1"/>
    <col min="12802" max="12802" width="24.5703125" style="218" hidden="1"/>
    <col min="12803" max="12804" width="4.5703125" style="218" hidden="1"/>
    <col min="12805" max="12805" width="5.140625" style="218" hidden="1"/>
    <col min="12806" max="12806" width="5.42578125" style="218" hidden="1"/>
    <col min="12807" max="12807" width="5" style="218" hidden="1"/>
    <col min="12808" max="12808" width="6.28515625" style="218" hidden="1"/>
    <col min="12809" max="12809" width="5.140625" style="218" hidden="1"/>
    <col min="12810" max="12810" width="4.42578125" style="218" hidden="1"/>
    <col min="12811" max="12811" width="3.5703125" style="218" hidden="1"/>
    <col min="12812" max="12812" width="4.42578125" style="218" hidden="1"/>
    <col min="12813" max="12813" width="6.42578125" style="218" hidden="1"/>
    <col min="12814" max="12814" width="7.42578125" style="218" hidden="1"/>
    <col min="12815" max="12815" width="6.28515625" style="218" hidden="1"/>
    <col min="12816" max="12816" width="9.85546875" style="218" hidden="1"/>
    <col min="12817" max="12817" width="8.5703125" style="218" hidden="1"/>
    <col min="12818" max="12818" width="7.28515625" style="218" hidden="1"/>
    <col min="12819" max="12819" width="4.28515625" style="218" hidden="1"/>
    <col min="12820" max="12820" width="6.5703125" style="218" hidden="1"/>
    <col min="12821" max="12821" width="4.85546875" style="218" hidden="1"/>
    <col min="12822" max="12822" width="5.28515625" style="218" hidden="1"/>
    <col min="12823" max="12824" width="9.28515625" style="218" hidden="1"/>
    <col min="12825" max="12825" width="11.28515625" style="218" hidden="1"/>
    <col min="12826" max="13056" width="9.140625" style="218" hidden="1"/>
    <col min="13057" max="13057" width="6.140625" style="218" hidden="1"/>
    <col min="13058" max="13058" width="24.5703125" style="218" hidden="1"/>
    <col min="13059" max="13060" width="4.5703125" style="218" hidden="1"/>
    <col min="13061" max="13061" width="5.140625" style="218" hidden="1"/>
    <col min="13062" max="13062" width="5.42578125" style="218" hidden="1"/>
    <col min="13063" max="13063" width="5" style="218" hidden="1"/>
    <col min="13064" max="13064" width="6.28515625" style="218" hidden="1"/>
    <col min="13065" max="13065" width="5.140625" style="218" hidden="1"/>
    <col min="13066" max="13066" width="4.42578125" style="218" hidden="1"/>
    <col min="13067" max="13067" width="3.5703125" style="218" hidden="1"/>
    <col min="13068" max="13068" width="4.42578125" style="218" hidden="1"/>
    <col min="13069" max="13069" width="6.42578125" style="218" hidden="1"/>
    <col min="13070" max="13070" width="7.42578125" style="218" hidden="1"/>
    <col min="13071" max="13071" width="6.28515625" style="218" hidden="1"/>
    <col min="13072" max="13072" width="9.85546875" style="218" hidden="1"/>
    <col min="13073" max="13073" width="8.5703125" style="218" hidden="1"/>
    <col min="13074" max="13074" width="7.28515625" style="218" hidden="1"/>
    <col min="13075" max="13075" width="4.28515625" style="218" hidden="1"/>
    <col min="13076" max="13076" width="6.5703125" style="218" hidden="1"/>
    <col min="13077" max="13077" width="4.85546875" style="218" hidden="1"/>
    <col min="13078" max="13078" width="5.28515625" style="218" hidden="1"/>
    <col min="13079" max="13080" width="9.28515625" style="218" hidden="1"/>
    <col min="13081" max="13081" width="11.28515625" style="218" hidden="1"/>
    <col min="13082" max="13312" width="9.140625" style="218" hidden="1"/>
    <col min="13313" max="13313" width="6.140625" style="218" hidden="1"/>
    <col min="13314" max="13314" width="24.5703125" style="218" hidden="1"/>
    <col min="13315" max="13316" width="4.5703125" style="218" hidden="1"/>
    <col min="13317" max="13317" width="5.140625" style="218" hidden="1"/>
    <col min="13318" max="13318" width="5.42578125" style="218" hidden="1"/>
    <col min="13319" max="13319" width="5" style="218" hidden="1"/>
    <col min="13320" max="13320" width="6.28515625" style="218" hidden="1"/>
    <col min="13321" max="13321" width="5.140625" style="218" hidden="1"/>
    <col min="13322" max="13322" width="4.42578125" style="218" hidden="1"/>
    <col min="13323" max="13323" width="3.5703125" style="218" hidden="1"/>
    <col min="13324" max="13324" width="4.42578125" style="218" hidden="1"/>
    <col min="13325" max="13325" width="6.42578125" style="218" hidden="1"/>
    <col min="13326" max="13326" width="7.42578125" style="218" hidden="1"/>
    <col min="13327" max="13327" width="6.28515625" style="218" hidden="1"/>
    <col min="13328" max="13328" width="9.85546875" style="218" hidden="1"/>
    <col min="13329" max="13329" width="8.5703125" style="218" hidden="1"/>
    <col min="13330" max="13330" width="7.28515625" style="218" hidden="1"/>
    <col min="13331" max="13331" width="4.28515625" style="218" hidden="1"/>
    <col min="13332" max="13332" width="6.5703125" style="218" hidden="1"/>
    <col min="13333" max="13333" width="4.85546875" style="218" hidden="1"/>
    <col min="13334" max="13334" width="5.28515625" style="218" hidden="1"/>
    <col min="13335" max="13336" width="9.28515625" style="218" hidden="1"/>
    <col min="13337" max="13337" width="11.28515625" style="218" hidden="1"/>
    <col min="13338" max="13568" width="9.140625" style="218" hidden="1"/>
    <col min="13569" max="13569" width="6.140625" style="218" hidden="1"/>
    <col min="13570" max="13570" width="24.5703125" style="218" hidden="1"/>
    <col min="13571" max="13572" width="4.5703125" style="218" hidden="1"/>
    <col min="13573" max="13573" width="5.140625" style="218" hidden="1"/>
    <col min="13574" max="13574" width="5.42578125" style="218" hidden="1"/>
    <col min="13575" max="13575" width="5" style="218" hidden="1"/>
    <col min="13576" max="13576" width="6.28515625" style="218" hidden="1"/>
    <col min="13577" max="13577" width="5.140625" style="218" hidden="1"/>
    <col min="13578" max="13578" width="4.42578125" style="218" hidden="1"/>
    <col min="13579" max="13579" width="3.5703125" style="218" hidden="1"/>
    <col min="13580" max="13580" width="4.42578125" style="218" hidden="1"/>
    <col min="13581" max="13581" width="6.42578125" style="218" hidden="1"/>
    <col min="13582" max="13582" width="7.42578125" style="218" hidden="1"/>
    <col min="13583" max="13583" width="6.28515625" style="218" hidden="1"/>
    <col min="13584" max="13584" width="9.85546875" style="218" hidden="1"/>
    <col min="13585" max="13585" width="8.5703125" style="218" hidden="1"/>
    <col min="13586" max="13586" width="7.28515625" style="218" hidden="1"/>
    <col min="13587" max="13587" width="4.28515625" style="218" hidden="1"/>
    <col min="13588" max="13588" width="6.5703125" style="218" hidden="1"/>
    <col min="13589" max="13589" width="4.85546875" style="218" hidden="1"/>
    <col min="13590" max="13590" width="5.28515625" style="218" hidden="1"/>
    <col min="13591" max="13592" width="9.28515625" style="218" hidden="1"/>
    <col min="13593" max="13593" width="11.28515625" style="218" hidden="1"/>
    <col min="13594" max="13824" width="9.140625" style="218" hidden="1"/>
    <col min="13825" max="13825" width="6.140625" style="218" hidden="1"/>
    <col min="13826" max="13826" width="24.5703125" style="218" hidden="1"/>
    <col min="13827" max="13828" width="4.5703125" style="218" hidden="1"/>
    <col min="13829" max="13829" width="5.140625" style="218" hidden="1"/>
    <col min="13830" max="13830" width="5.42578125" style="218" hidden="1"/>
    <col min="13831" max="13831" width="5" style="218" hidden="1"/>
    <col min="13832" max="13832" width="6.28515625" style="218" hidden="1"/>
    <col min="13833" max="13833" width="5.140625" style="218" hidden="1"/>
    <col min="13834" max="13834" width="4.42578125" style="218" hidden="1"/>
    <col min="13835" max="13835" width="3.5703125" style="218" hidden="1"/>
    <col min="13836" max="13836" width="4.42578125" style="218" hidden="1"/>
    <col min="13837" max="13837" width="6.42578125" style="218" hidden="1"/>
    <col min="13838" max="13838" width="7.42578125" style="218" hidden="1"/>
    <col min="13839" max="13839" width="6.28515625" style="218" hidden="1"/>
    <col min="13840" max="13840" width="9.85546875" style="218" hidden="1"/>
    <col min="13841" max="13841" width="8.5703125" style="218" hidden="1"/>
    <col min="13842" max="13842" width="7.28515625" style="218" hidden="1"/>
    <col min="13843" max="13843" width="4.28515625" style="218" hidden="1"/>
    <col min="13844" max="13844" width="6.5703125" style="218" hidden="1"/>
    <col min="13845" max="13845" width="4.85546875" style="218" hidden="1"/>
    <col min="13846" max="13846" width="5.28515625" style="218" hidden="1"/>
    <col min="13847" max="13848" width="9.28515625" style="218" hidden="1"/>
    <col min="13849" max="13849" width="11.28515625" style="218" hidden="1"/>
    <col min="13850" max="14080" width="9.140625" style="218" hidden="1"/>
    <col min="14081" max="14081" width="6.140625" style="218" hidden="1"/>
    <col min="14082" max="14082" width="24.5703125" style="218" hidden="1"/>
    <col min="14083" max="14084" width="4.5703125" style="218" hidden="1"/>
    <col min="14085" max="14085" width="5.140625" style="218" hidden="1"/>
    <col min="14086" max="14086" width="5.42578125" style="218" hidden="1"/>
    <col min="14087" max="14087" width="5" style="218" hidden="1"/>
    <col min="14088" max="14088" width="6.28515625" style="218" hidden="1"/>
    <col min="14089" max="14089" width="5.140625" style="218" hidden="1"/>
    <col min="14090" max="14090" width="4.42578125" style="218" hidden="1"/>
    <col min="14091" max="14091" width="3.5703125" style="218" hidden="1"/>
    <col min="14092" max="14092" width="4.42578125" style="218" hidden="1"/>
    <col min="14093" max="14093" width="6.42578125" style="218" hidden="1"/>
    <col min="14094" max="14094" width="7.42578125" style="218" hidden="1"/>
    <col min="14095" max="14095" width="6.28515625" style="218" hidden="1"/>
    <col min="14096" max="14096" width="9.85546875" style="218" hidden="1"/>
    <col min="14097" max="14097" width="8.5703125" style="218" hidden="1"/>
    <col min="14098" max="14098" width="7.28515625" style="218" hidden="1"/>
    <col min="14099" max="14099" width="4.28515625" style="218" hidden="1"/>
    <col min="14100" max="14100" width="6.5703125" style="218" hidden="1"/>
    <col min="14101" max="14101" width="4.85546875" style="218" hidden="1"/>
    <col min="14102" max="14102" width="5.28515625" style="218" hidden="1"/>
    <col min="14103" max="14104" width="9.28515625" style="218" hidden="1"/>
    <col min="14105" max="14105" width="11.28515625" style="218" hidden="1"/>
    <col min="14106" max="14336" width="9.140625" style="218" hidden="1"/>
    <col min="14337" max="14337" width="6.140625" style="218" hidden="1"/>
    <col min="14338" max="14338" width="24.5703125" style="218" hidden="1"/>
    <col min="14339" max="14340" width="4.5703125" style="218" hidden="1"/>
    <col min="14341" max="14341" width="5.140625" style="218" hidden="1"/>
    <col min="14342" max="14342" width="5.42578125" style="218" hidden="1"/>
    <col min="14343" max="14343" width="5" style="218" hidden="1"/>
    <col min="14344" max="14344" width="6.28515625" style="218" hidden="1"/>
    <col min="14345" max="14345" width="5.140625" style="218" hidden="1"/>
    <col min="14346" max="14346" width="4.42578125" style="218" hidden="1"/>
    <col min="14347" max="14347" width="3.5703125" style="218" hidden="1"/>
    <col min="14348" max="14348" width="4.42578125" style="218" hidden="1"/>
    <col min="14349" max="14349" width="6.42578125" style="218" hidden="1"/>
    <col min="14350" max="14350" width="7.42578125" style="218" hidden="1"/>
    <col min="14351" max="14351" width="6.28515625" style="218" hidden="1"/>
    <col min="14352" max="14352" width="9.85546875" style="218" hidden="1"/>
    <col min="14353" max="14353" width="8.5703125" style="218" hidden="1"/>
    <col min="14354" max="14354" width="7.28515625" style="218" hidden="1"/>
    <col min="14355" max="14355" width="4.28515625" style="218" hidden="1"/>
    <col min="14356" max="14356" width="6.5703125" style="218" hidden="1"/>
    <col min="14357" max="14357" width="4.85546875" style="218" hidden="1"/>
    <col min="14358" max="14358" width="5.28515625" style="218" hidden="1"/>
    <col min="14359" max="14360" width="9.28515625" style="218" hidden="1"/>
    <col min="14361" max="14361" width="11.28515625" style="218" hidden="1"/>
    <col min="14362" max="14592" width="9.140625" style="218" hidden="1"/>
    <col min="14593" max="14593" width="6.140625" style="218" hidden="1"/>
    <col min="14594" max="14594" width="24.5703125" style="218" hidden="1"/>
    <col min="14595" max="14596" width="4.5703125" style="218" hidden="1"/>
    <col min="14597" max="14597" width="5.140625" style="218" hidden="1"/>
    <col min="14598" max="14598" width="5.42578125" style="218" hidden="1"/>
    <col min="14599" max="14599" width="5" style="218" hidden="1"/>
    <col min="14600" max="14600" width="6.28515625" style="218" hidden="1"/>
    <col min="14601" max="14601" width="5.140625" style="218" hidden="1"/>
    <col min="14602" max="14602" width="4.42578125" style="218" hidden="1"/>
    <col min="14603" max="14603" width="3.5703125" style="218" hidden="1"/>
    <col min="14604" max="14604" width="4.42578125" style="218" hidden="1"/>
    <col min="14605" max="14605" width="6.42578125" style="218" hidden="1"/>
    <col min="14606" max="14606" width="7.42578125" style="218" hidden="1"/>
    <col min="14607" max="14607" width="6.28515625" style="218" hidden="1"/>
    <col min="14608" max="14608" width="9.85546875" style="218" hidden="1"/>
    <col min="14609" max="14609" width="8.5703125" style="218" hidden="1"/>
    <col min="14610" max="14610" width="7.28515625" style="218" hidden="1"/>
    <col min="14611" max="14611" width="4.28515625" style="218" hidden="1"/>
    <col min="14612" max="14612" width="6.5703125" style="218" hidden="1"/>
    <col min="14613" max="14613" width="4.85546875" style="218" hidden="1"/>
    <col min="14614" max="14614" width="5.28515625" style="218" hidden="1"/>
    <col min="14615" max="14616" width="9.28515625" style="218" hidden="1"/>
    <col min="14617" max="14617" width="11.28515625" style="218" hidden="1"/>
    <col min="14618" max="14848" width="9.140625" style="218" hidden="1"/>
    <col min="14849" max="14849" width="6.140625" style="218" hidden="1"/>
    <col min="14850" max="14850" width="24.5703125" style="218" hidden="1"/>
    <col min="14851" max="14852" width="4.5703125" style="218" hidden="1"/>
    <col min="14853" max="14853" width="5.140625" style="218" hidden="1"/>
    <col min="14854" max="14854" width="5.42578125" style="218" hidden="1"/>
    <col min="14855" max="14855" width="5" style="218" hidden="1"/>
    <col min="14856" max="14856" width="6.28515625" style="218" hidden="1"/>
    <col min="14857" max="14857" width="5.140625" style="218" hidden="1"/>
    <col min="14858" max="14858" width="4.42578125" style="218" hidden="1"/>
    <col min="14859" max="14859" width="3.5703125" style="218" hidden="1"/>
    <col min="14860" max="14860" width="4.42578125" style="218" hidden="1"/>
    <col min="14861" max="14861" width="6.42578125" style="218" hidden="1"/>
    <col min="14862" max="14862" width="7.42578125" style="218" hidden="1"/>
    <col min="14863" max="14863" width="6.28515625" style="218" hidden="1"/>
    <col min="14864" max="14864" width="9.85546875" style="218" hidden="1"/>
    <col min="14865" max="14865" width="8.5703125" style="218" hidden="1"/>
    <col min="14866" max="14866" width="7.28515625" style="218" hidden="1"/>
    <col min="14867" max="14867" width="4.28515625" style="218" hidden="1"/>
    <col min="14868" max="14868" width="6.5703125" style="218" hidden="1"/>
    <col min="14869" max="14869" width="4.85546875" style="218" hidden="1"/>
    <col min="14870" max="14870" width="5.28515625" style="218" hidden="1"/>
    <col min="14871" max="14872" width="9.28515625" style="218" hidden="1"/>
    <col min="14873" max="14873" width="11.28515625" style="218" hidden="1"/>
    <col min="14874" max="15104" width="9.140625" style="218" hidden="1"/>
    <col min="15105" max="15105" width="6.140625" style="218" hidden="1"/>
    <col min="15106" max="15106" width="24.5703125" style="218" hidden="1"/>
    <col min="15107" max="15108" width="4.5703125" style="218" hidden="1"/>
    <col min="15109" max="15109" width="5.140625" style="218" hidden="1"/>
    <col min="15110" max="15110" width="5.42578125" style="218" hidden="1"/>
    <col min="15111" max="15111" width="5" style="218" hidden="1"/>
    <col min="15112" max="15112" width="6.28515625" style="218" hidden="1"/>
    <col min="15113" max="15113" width="5.140625" style="218" hidden="1"/>
    <col min="15114" max="15114" width="4.42578125" style="218" hidden="1"/>
    <col min="15115" max="15115" width="3.5703125" style="218" hidden="1"/>
    <col min="15116" max="15116" width="4.42578125" style="218" hidden="1"/>
    <col min="15117" max="15117" width="6.42578125" style="218" hidden="1"/>
    <col min="15118" max="15118" width="7.42578125" style="218" hidden="1"/>
    <col min="15119" max="15119" width="6.28515625" style="218" hidden="1"/>
    <col min="15120" max="15120" width="9.85546875" style="218" hidden="1"/>
    <col min="15121" max="15121" width="8.5703125" style="218" hidden="1"/>
    <col min="15122" max="15122" width="7.28515625" style="218" hidden="1"/>
    <col min="15123" max="15123" width="4.28515625" style="218" hidden="1"/>
    <col min="15124" max="15124" width="6.5703125" style="218" hidden="1"/>
    <col min="15125" max="15125" width="4.85546875" style="218" hidden="1"/>
    <col min="15126" max="15126" width="5.28515625" style="218" hidden="1"/>
    <col min="15127" max="15128" width="9.28515625" style="218" hidden="1"/>
    <col min="15129" max="15129" width="11.28515625" style="218" hidden="1"/>
    <col min="15130" max="15360" width="9.140625" style="218" hidden="1"/>
    <col min="15361" max="15361" width="6.140625" style="218" hidden="1"/>
    <col min="15362" max="15362" width="24.5703125" style="218" hidden="1"/>
    <col min="15363" max="15364" width="4.5703125" style="218" hidden="1"/>
    <col min="15365" max="15365" width="5.140625" style="218" hidden="1"/>
    <col min="15366" max="15366" width="5.42578125" style="218" hidden="1"/>
    <col min="15367" max="15367" width="5" style="218" hidden="1"/>
    <col min="15368" max="15368" width="6.28515625" style="218" hidden="1"/>
    <col min="15369" max="15369" width="5.140625" style="218" hidden="1"/>
    <col min="15370" max="15370" width="4.42578125" style="218" hidden="1"/>
    <col min="15371" max="15371" width="3.5703125" style="218" hidden="1"/>
    <col min="15372" max="15372" width="4.42578125" style="218" hidden="1"/>
    <col min="15373" max="15373" width="6.42578125" style="218" hidden="1"/>
    <col min="15374" max="15374" width="7.42578125" style="218" hidden="1"/>
    <col min="15375" max="15375" width="6.28515625" style="218" hidden="1"/>
    <col min="15376" max="15376" width="9.85546875" style="218" hidden="1"/>
    <col min="15377" max="15377" width="8.5703125" style="218" hidden="1"/>
    <col min="15378" max="15378" width="7.28515625" style="218" hidden="1"/>
    <col min="15379" max="15379" width="4.28515625" style="218" hidden="1"/>
    <col min="15380" max="15380" width="6.5703125" style="218" hidden="1"/>
    <col min="15381" max="15381" width="4.85546875" style="218" hidden="1"/>
    <col min="15382" max="15382" width="5.28515625" style="218" hidden="1"/>
    <col min="15383" max="15384" width="9.28515625" style="218" hidden="1"/>
    <col min="15385" max="15385" width="11.28515625" style="218" hidden="1"/>
    <col min="15386" max="15616" width="9.140625" style="218" hidden="1"/>
    <col min="15617" max="15617" width="6.140625" style="218" hidden="1"/>
    <col min="15618" max="15618" width="24.5703125" style="218" hidden="1"/>
    <col min="15619" max="15620" width="4.5703125" style="218" hidden="1"/>
    <col min="15621" max="15621" width="5.140625" style="218" hidden="1"/>
    <col min="15622" max="15622" width="5.42578125" style="218" hidden="1"/>
    <col min="15623" max="15623" width="5" style="218" hidden="1"/>
    <col min="15624" max="15624" width="6.28515625" style="218" hidden="1"/>
    <col min="15625" max="15625" width="5.140625" style="218" hidden="1"/>
    <col min="15626" max="15626" width="4.42578125" style="218" hidden="1"/>
    <col min="15627" max="15627" width="3.5703125" style="218" hidden="1"/>
    <col min="15628" max="15628" width="4.42578125" style="218" hidden="1"/>
    <col min="15629" max="15629" width="6.42578125" style="218" hidden="1"/>
    <col min="15630" max="15630" width="7.42578125" style="218" hidden="1"/>
    <col min="15631" max="15631" width="6.28515625" style="218" hidden="1"/>
    <col min="15632" max="15632" width="9.85546875" style="218" hidden="1"/>
    <col min="15633" max="15633" width="8.5703125" style="218" hidden="1"/>
    <col min="15634" max="15634" width="7.28515625" style="218" hidden="1"/>
    <col min="15635" max="15635" width="4.28515625" style="218" hidden="1"/>
    <col min="15636" max="15636" width="6.5703125" style="218" hidden="1"/>
    <col min="15637" max="15637" width="4.85546875" style="218" hidden="1"/>
    <col min="15638" max="15638" width="5.28515625" style="218" hidden="1"/>
    <col min="15639" max="15640" width="9.28515625" style="218" hidden="1"/>
    <col min="15641" max="15641" width="11.28515625" style="218" hidden="1"/>
    <col min="15642" max="15872" width="9.140625" style="218" hidden="1"/>
    <col min="15873" max="15873" width="6.140625" style="218" hidden="1"/>
    <col min="15874" max="15874" width="24.5703125" style="218" hidden="1"/>
    <col min="15875" max="15876" width="4.5703125" style="218" hidden="1"/>
    <col min="15877" max="15877" width="5.140625" style="218" hidden="1"/>
    <col min="15878" max="15878" width="5.42578125" style="218" hidden="1"/>
    <col min="15879" max="15879" width="5" style="218" hidden="1"/>
    <col min="15880" max="15880" width="6.28515625" style="218" hidden="1"/>
    <col min="15881" max="15881" width="5.140625" style="218" hidden="1"/>
    <col min="15882" max="15882" width="4.42578125" style="218" hidden="1"/>
    <col min="15883" max="15883" width="3.5703125" style="218" hidden="1"/>
    <col min="15884" max="15884" width="4.42578125" style="218" hidden="1"/>
    <col min="15885" max="15885" width="6.42578125" style="218" hidden="1"/>
    <col min="15886" max="15886" width="7.42578125" style="218" hidden="1"/>
    <col min="15887" max="15887" width="6.28515625" style="218" hidden="1"/>
    <col min="15888" max="15888" width="9.85546875" style="218" hidden="1"/>
    <col min="15889" max="15889" width="8.5703125" style="218" hidden="1"/>
    <col min="15890" max="15890" width="7.28515625" style="218" hidden="1"/>
    <col min="15891" max="15891" width="4.28515625" style="218" hidden="1"/>
    <col min="15892" max="15892" width="6.5703125" style="218" hidden="1"/>
    <col min="15893" max="15893" width="4.85546875" style="218" hidden="1"/>
    <col min="15894" max="15894" width="5.28515625" style="218" hidden="1"/>
    <col min="15895" max="15896" width="9.28515625" style="218" hidden="1"/>
    <col min="15897" max="15897" width="11.28515625" style="218" hidden="1"/>
    <col min="15898" max="16128" width="9.140625" style="218" hidden="1"/>
    <col min="16129" max="16129" width="6.140625" style="218" hidden="1"/>
    <col min="16130" max="16130" width="24.5703125" style="218" hidden="1"/>
    <col min="16131" max="16132" width="4.5703125" style="218" hidden="1"/>
    <col min="16133" max="16133" width="5.140625" style="218" hidden="1"/>
    <col min="16134" max="16134" width="5.42578125" style="218" hidden="1"/>
    <col min="16135" max="16135" width="5" style="218" hidden="1"/>
    <col min="16136" max="16136" width="6.28515625" style="218" hidden="1"/>
    <col min="16137" max="16137" width="5.140625" style="218" hidden="1"/>
    <col min="16138" max="16138" width="4.42578125" style="218" hidden="1"/>
    <col min="16139" max="16139" width="3.5703125" style="218" hidden="1"/>
    <col min="16140" max="16140" width="4.42578125" style="218" hidden="1"/>
    <col min="16141" max="16141" width="6.42578125" style="218" hidden="1"/>
    <col min="16142" max="16142" width="7.42578125" style="218" hidden="1"/>
    <col min="16143" max="16143" width="6.28515625" style="218" hidden="1"/>
    <col min="16144" max="16144" width="9.85546875" style="218" hidden="1"/>
    <col min="16145" max="16145" width="8.5703125" style="218" hidden="1"/>
    <col min="16146" max="16146" width="7.28515625" style="218" hidden="1"/>
    <col min="16147" max="16147" width="4.28515625" style="218" hidden="1"/>
    <col min="16148" max="16148" width="6.5703125" style="218" hidden="1"/>
    <col min="16149" max="16149" width="4.85546875" style="218" hidden="1"/>
    <col min="16150" max="16150" width="5.28515625" style="218" hidden="1"/>
    <col min="16151" max="16152" width="9.28515625" style="218" hidden="1"/>
    <col min="16153" max="16153" width="11.28515625" style="218" hidden="1"/>
    <col min="16154" max="16381" width="9.140625" style="218" hidden="1"/>
    <col min="16382" max="16382" width="4.42578125" style="218" customWidth="1"/>
    <col min="16383" max="16383" width="3.42578125" style="218" customWidth="1"/>
    <col min="16384" max="16384" width="11" style="218" customWidth="1"/>
  </cols>
  <sheetData>
    <row r="1" spans="1:34" s="201" customFormat="1" x14ac:dyDescent="0.25">
      <c r="A1" s="195"/>
      <c r="B1" s="196"/>
      <c r="C1" s="197"/>
      <c r="D1" s="198"/>
      <c r="E1" s="197"/>
      <c r="F1" s="197"/>
      <c r="G1" s="199"/>
      <c r="H1" s="199"/>
      <c r="I1" s="197"/>
      <c r="J1" s="198"/>
      <c r="K1" s="197"/>
      <c r="L1" s="198"/>
      <c r="M1" s="199"/>
      <c r="N1" s="200"/>
      <c r="O1" s="197"/>
      <c r="P1" s="199"/>
      <c r="Q1" s="198"/>
      <c r="R1" s="198"/>
      <c r="S1" s="197"/>
      <c r="T1" s="198"/>
      <c r="U1" s="197"/>
      <c r="V1" s="198"/>
      <c r="W1" s="199"/>
      <c r="X1" s="200"/>
      <c r="Y1" s="199"/>
    </row>
    <row r="2" spans="1:34" s="201" customFormat="1" x14ac:dyDescent="0.25">
      <c r="A2" s="202"/>
      <c r="B2" s="203"/>
      <c r="C2" s="97"/>
      <c r="D2" s="204"/>
      <c r="E2" s="204"/>
      <c r="F2" s="204"/>
      <c r="G2" s="204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6"/>
      <c r="Y2" s="207" t="s">
        <v>829</v>
      </c>
      <c r="Z2" s="204"/>
      <c r="AH2" s="201" t="s">
        <v>41</v>
      </c>
    </row>
    <row r="3" spans="1:34" s="201" customFormat="1" ht="15" x14ac:dyDescent="0.2">
      <c r="A3" s="100" t="s">
        <v>42</v>
      </c>
      <c r="B3" s="208"/>
      <c r="C3" s="423" t="s">
        <v>43</v>
      </c>
      <c r="D3" s="423"/>
      <c r="E3" s="423"/>
      <c r="F3" s="423"/>
      <c r="G3" s="423"/>
      <c r="H3" s="423"/>
      <c r="I3" s="423"/>
      <c r="J3" s="423"/>
      <c r="K3" s="423"/>
      <c r="L3" s="423"/>
      <c r="M3" s="209"/>
      <c r="N3" s="210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2"/>
      <c r="AB3" s="212"/>
      <c r="AC3" s="212"/>
      <c r="AD3" s="212"/>
      <c r="AE3" s="212"/>
      <c r="AF3" s="212"/>
      <c r="AG3" s="212"/>
      <c r="AH3" s="212" t="s">
        <v>41</v>
      </c>
    </row>
    <row r="4" spans="1:34" s="201" customFormat="1" ht="15" x14ac:dyDescent="0.2">
      <c r="A4" s="100" t="s">
        <v>44</v>
      </c>
      <c r="B4" s="208"/>
      <c r="C4" s="424" t="s">
        <v>43</v>
      </c>
      <c r="D4" s="424"/>
      <c r="E4" s="424"/>
      <c r="F4" s="424"/>
      <c r="G4" s="424"/>
      <c r="H4" s="424"/>
      <c r="I4" s="424"/>
      <c r="J4" s="424"/>
      <c r="K4" s="424"/>
      <c r="L4" s="424"/>
      <c r="M4" s="209"/>
      <c r="N4" s="210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2"/>
      <c r="AB4" s="212"/>
      <c r="AC4" s="212"/>
      <c r="AD4" s="212"/>
      <c r="AE4" s="212"/>
      <c r="AF4" s="212"/>
      <c r="AG4" s="212"/>
      <c r="AH4" s="212" t="s">
        <v>41</v>
      </c>
    </row>
    <row r="5" spans="1:34" s="201" customFormat="1" ht="15" x14ac:dyDescent="0.2">
      <c r="A5" s="103" t="s">
        <v>45</v>
      </c>
      <c r="B5" s="213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214"/>
      <c r="N5" s="210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2"/>
      <c r="AB5" s="212"/>
      <c r="AC5" s="212"/>
      <c r="AD5" s="212"/>
      <c r="AE5" s="212"/>
      <c r="AF5" s="212"/>
      <c r="AG5" s="212"/>
      <c r="AH5" s="212" t="s">
        <v>41</v>
      </c>
    </row>
    <row r="6" spans="1:34" s="201" customFormat="1" ht="15" x14ac:dyDescent="0.2">
      <c r="A6" s="103" t="s">
        <v>46</v>
      </c>
      <c r="B6" s="213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214"/>
      <c r="N6" s="210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2"/>
      <c r="AB6" s="212"/>
      <c r="AC6" s="212"/>
      <c r="AD6" s="212"/>
      <c r="AE6" s="212"/>
      <c r="AF6" s="212"/>
      <c r="AG6" s="212"/>
      <c r="AH6" s="212" t="s">
        <v>41</v>
      </c>
    </row>
    <row r="7" spans="1:34" s="201" customFormat="1" ht="15" x14ac:dyDescent="0.2">
      <c r="A7" s="100" t="s">
        <v>47</v>
      </c>
      <c r="B7" s="208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215"/>
      <c r="N7" s="210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2"/>
      <c r="AB7" s="212"/>
      <c r="AC7" s="212"/>
      <c r="AD7" s="212"/>
      <c r="AE7" s="212"/>
      <c r="AF7" s="212"/>
      <c r="AG7" s="212"/>
      <c r="AH7" s="212" t="s">
        <v>41</v>
      </c>
    </row>
    <row r="8" spans="1:34" s="201" customFormat="1" ht="15" x14ac:dyDescent="0.2">
      <c r="A8" s="100" t="s">
        <v>48</v>
      </c>
      <c r="B8" s="208"/>
      <c r="C8" s="424" t="s">
        <v>43</v>
      </c>
      <c r="D8" s="424"/>
      <c r="E8" s="424"/>
      <c r="F8" s="424"/>
      <c r="G8" s="424"/>
      <c r="H8" s="424"/>
      <c r="I8" s="424"/>
      <c r="J8" s="424"/>
      <c r="K8" s="424"/>
      <c r="L8" s="424"/>
      <c r="M8" s="209"/>
      <c r="N8" s="210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2"/>
      <c r="AB8" s="212"/>
      <c r="AC8" s="212"/>
      <c r="AD8" s="212"/>
      <c r="AE8" s="212"/>
      <c r="AF8" s="212"/>
      <c r="AG8" s="212"/>
      <c r="AH8" s="212" t="s">
        <v>41</v>
      </c>
    </row>
    <row r="9" spans="1:34" s="201" customFormat="1" ht="15" x14ac:dyDescent="0.2">
      <c r="A9" s="100" t="s">
        <v>49</v>
      </c>
      <c r="B9" s="208"/>
      <c r="C9" s="424" t="s">
        <v>43</v>
      </c>
      <c r="D9" s="424"/>
      <c r="E9" s="424"/>
      <c r="F9" s="424"/>
      <c r="G9" s="424"/>
      <c r="H9" s="424"/>
      <c r="I9" s="424"/>
      <c r="J9" s="424"/>
      <c r="K9" s="424"/>
      <c r="L9" s="424"/>
      <c r="M9" s="209"/>
      <c r="N9" s="210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2"/>
      <c r="AB9" s="212"/>
      <c r="AC9" s="212"/>
      <c r="AD9" s="212"/>
      <c r="AE9" s="212"/>
      <c r="AF9" s="212"/>
      <c r="AG9" s="212"/>
      <c r="AH9" s="212" t="s">
        <v>41</v>
      </c>
    </row>
    <row r="10" spans="1:34" s="201" customFormat="1" ht="15" x14ac:dyDescent="0.2">
      <c r="A10" s="100" t="s">
        <v>50</v>
      </c>
      <c r="B10" s="208"/>
      <c r="C10" s="424" t="s">
        <v>43</v>
      </c>
      <c r="D10" s="424"/>
      <c r="E10" s="424"/>
      <c r="F10" s="424"/>
      <c r="G10" s="424"/>
      <c r="H10" s="424"/>
      <c r="I10" s="424"/>
      <c r="J10" s="424"/>
      <c r="K10" s="424"/>
      <c r="L10" s="424"/>
      <c r="M10" s="209"/>
      <c r="N10" s="210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2"/>
      <c r="AB10" s="212"/>
      <c r="AC10" s="212"/>
      <c r="AD10" s="212"/>
      <c r="AE10" s="212"/>
      <c r="AF10" s="212"/>
      <c r="AG10" s="212"/>
      <c r="AH10" s="212" t="s">
        <v>41</v>
      </c>
    </row>
    <row r="11" spans="1:34" s="201" customFormat="1" ht="15" x14ac:dyDescent="0.2">
      <c r="A11" s="100" t="s">
        <v>51</v>
      </c>
      <c r="B11" s="208"/>
      <c r="C11" s="425"/>
      <c r="D11" s="425"/>
      <c r="E11" s="425"/>
      <c r="F11" s="425"/>
      <c r="G11" s="425"/>
      <c r="H11" s="425"/>
      <c r="I11" s="425"/>
      <c r="J11" s="425"/>
      <c r="K11" s="425"/>
      <c r="L11" s="425"/>
      <c r="M11" s="214"/>
      <c r="N11" s="210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2"/>
      <c r="AB11" s="212"/>
      <c r="AC11" s="212"/>
      <c r="AD11" s="212"/>
      <c r="AE11" s="212"/>
      <c r="AF11" s="212"/>
      <c r="AG11" s="212"/>
      <c r="AH11" s="212" t="s">
        <v>41</v>
      </c>
    </row>
    <row r="12" spans="1:34" s="201" customFormat="1" ht="15" x14ac:dyDescent="0.2">
      <c r="A12" s="100" t="s">
        <v>52</v>
      </c>
      <c r="B12" s="208"/>
      <c r="C12" s="424" t="s">
        <v>43</v>
      </c>
      <c r="D12" s="424"/>
      <c r="E12" s="424"/>
      <c r="F12" s="424"/>
      <c r="G12" s="424"/>
      <c r="H12" s="424"/>
      <c r="I12" s="424"/>
      <c r="J12" s="424"/>
      <c r="K12" s="424"/>
      <c r="L12" s="424"/>
      <c r="M12" s="214"/>
      <c r="N12" s="210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2"/>
      <c r="AB12" s="212"/>
      <c r="AC12" s="212"/>
      <c r="AD12" s="212"/>
      <c r="AE12" s="212"/>
      <c r="AF12" s="212"/>
      <c r="AG12" s="212"/>
      <c r="AH12" s="212" t="s">
        <v>41</v>
      </c>
    </row>
    <row r="13" spans="1:34" s="201" customFormat="1" ht="15" x14ac:dyDescent="0.2">
      <c r="A13" s="100" t="s">
        <v>53</v>
      </c>
      <c r="B13" s="208"/>
      <c r="C13" s="424" t="s">
        <v>43</v>
      </c>
      <c r="D13" s="424"/>
      <c r="E13" s="424"/>
      <c r="F13" s="424"/>
      <c r="G13" s="424"/>
      <c r="H13" s="424"/>
      <c r="I13" s="424"/>
      <c r="J13" s="424"/>
      <c r="K13" s="424"/>
      <c r="L13" s="424"/>
      <c r="M13" s="209"/>
      <c r="N13" s="210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2"/>
      <c r="AB13" s="212"/>
      <c r="AC13" s="212"/>
      <c r="AD13" s="212"/>
      <c r="AE13" s="212"/>
      <c r="AF13" s="212"/>
      <c r="AG13" s="212"/>
      <c r="AH13" s="212"/>
    </row>
    <row r="14" spans="1:34" s="201" customFormat="1" ht="15" x14ac:dyDescent="0.25">
      <c r="A14" s="208"/>
      <c r="B14" s="208"/>
      <c r="C14" s="214"/>
      <c r="D14" s="214"/>
      <c r="E14" s="214"/>
      <c r="F14" s="214"/>
      <c r="G14" s="214"/>
      <c r="H14" s="211"/>
      <c r="I14" s="211"/>
      <c r="J14" s="211"/>
      <c r="K14" s="211"/>
      <c r="L14" s="211"/>
      <c r="M14" s="210"/>
      <c r="N14" s="210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2"/>
      <c r="AB14" s="212"/>
      <c r="AC14" s="212"/>
      <c r="AD14" s="212"/>
      <c r="AE14" s="212"/>
      <c r="AF14" s="212"/>
      <c r="AG14" s="212"/>
      <c r="AH14" s="212" t="s">
        <v>41</v>
      </c>
    </row>
    <row r="15" spans="1:34" s="201" customFormat="1" ht="23.25" customHeight="1" x14ac:dyDescent="0.25">
      <c r="A15" s="422" t="s">
        <v>587</v>
      </c>
      <c r="B15" s="422"/>
      <c r="C15" s="422"/>
      <c r="D15" s="422"/>
      <c r="E15" s="422"/>
      <c r="F15" s="422"/>
      <c r="G15" s="422"/>
      <c r="H15" s="422"/>
      <c r="I15" s="422"/>
      <c r="J15" s="422"/>
      <c r="K15" s="422"/>
      <c r="L15" s="422"/>
      <c r="M15" s="422"/>
      <c r="N15" s="422"/>
      <c r="O15" s="422"/>
      <c r="P15" s="422"/>
      <c r="Q15" s="422"/>
      <c r="R15" s="422"/>
      <c r="S15" s="422"/>
      <c r="T15" s="422"/>
      <c r="U15" s="422"/>
      <c r="V15" s="422"/>
      <c r="W15" s="422"/>
      <c r="X15" s="422"/>
      <c r="Y15" s="422"/>
      <c r="Z15" s="211"/>
      <c r="AA15" s="212"/>
      <c r="AB15" s="212"/>
      <c r="AC15" s="212"/>
      <c r="AD15" s="212"/>
      <c r="AE15" s="212"/>
      <c r="AF15" s="212"/>
      <c r="AG15" s="212"/>
      <c r="AH15" s="212" t="s">
        <v>41</v>
      </c>
    </row>
    <row r="16" spans="1:34" s="201" customFormat="1" ht="13.5" thickBot="1" x14ac:dyDescent="0.3">
      <c r="A16" s="202"/>
      <c r="B16" s="203"/>
      <c r="C16" s="97"/>
      <c r="D16" s="204"/>
      <c r="E16" s="204"/>
      <c r="F16" s="204"/>
      <c r="G16" s="204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16"/>
      <c r="Z16" s="217" t="s">
        <v>54</v>
      </c>
      <c r="AH16" s="201" t="s">
        <v>41</v>
      </c>
    </row>
    <row r="17" spans="1:34" ht="12.75" customHeight="1" x14ac:dyDescent="0.25">
      <c r="A17" s="409" t="s">
        <v>0</v>
      </c>
      <c r="B17" s="412" t="s">
        <v>55</v>
      </c>
      <c r="C17" s="414" t="s">
        <v>56</v>
      </c>
      <c r="D17" s="415"/>
      <c r="E17" s="384" t="s">
        <v>801</v>
      </c>
      <c r="F17" s="384"/>
      <c r="G17" s="384"/>
      <c r="H17" s="386" t="s">
        <v>57</v>
      </c>
      <c r="I17" s="398" t="s">
        <v>58</v>
      </c>
      <c r="J17" s="399"/>
      <c r="K17" s="399"/>
      <c r="L17" s="399"/>
      <c r="M17" s="399"/>
      <c r="N17" s="399"/>
      <c r="O17" s="399"/>
      <c r="P17" s="400"/>
      <c r="Q17" s="406" t="s">
        <v>576</v>
      </c>
      <c r="R17" s="384" t="s">
        <v>59</v>
      </c>
      <c r="S17" s="386" t="s">
        <v>802</v>
      </c>
      <c r="T17" s="387"/>
      <c r="U17" s="386" t="s">
        <v>60</v>
      </c>
      <c r="V17" s="387"/>
      <c r="W17" s="386" t="s">
        <v>803</v>
      </c>
      <c r="X17" s="392"/>
      <c r="Y17" s="386" t="s">
        <v>804</v>
      </c>
      <c r="Z17" s="395"/>
      <c r="AH17" s="218" t="s">
        <v>41</v>
      </c>
    </row>
    <row r="18" spans="1:34" x14ac:dyDescent="0.25">
      <c r="A18" s="410"/>
      <c r="B18" s="404"/>
      <c r="C18" s="416"/>
      <c r="D18" s="417"/>
      <c r="E18" s="385"/>
      <c r="F18" s="385"/>
      <c r="G18" s="385"/>
      <c r="H18" s="420"/>
      <c r="I18" s="401"/>
      <c r="J18" s="402"/>
      <c r="K18" s="402"/>
      <c r="L18" s="402"/>
      <c r="M18" s="402"/>
      <c r="N18" s="402"/>
      <c r="O18" s="402"/>
      <c r="P18" s="403"/>
      <c r="Q18" s="407"/>
      <c r="R18" s="385"/>
      <c r="S18" s="388"/>
      <c r="T18" s="389"/>
      <c r="U18" s="388"/>
      <c r="V18" s="389"/>
      <c r="W18" s="388"/>
      <c r="X18" s="393"/>
      <c r="Y18" s="388"/>
      <c r="Z18" s="396"/>
      <c r="AH18" s="218" t="s">
        <v>41</v>
      </c>
    </row>
    <row r="19" spans="1:34" ht="37.5" customHeight="1" x14ac:dyDescent="0.25">
      <c r="A19" s="410"/>
      <c r="B19" s="404"/>
      <c r="C19" s="418"/>
      <c r="D19" s="419"/>
      <c r="E19" s="105" t="s">
        <v>61</v>
      </c>
      <c r="F19" s="105" t="s">
        <v>62</v>
      </c>
      <c r="G19" s="105" t="s">
        <v>63</v>
      </c>
      <c r="H19" s="421"/>
      <c r="I19" s="385" t="s">
        <v>64</v>
      </c>
      <c r="J19" s="385"/>
      <c r="K19" s="385" t="s">
        <v>65</v>
      </c>
      <c r="L19" s="385"/>
      <c r="M19" s="404" t="s">
        <v>66</v>
      </c>
      <c r="N19" s="405"/>
      <c r="O19" s="105" t="s">
        <v>67</v>
      </c>
      <c r="P19" s="106" t="s">
        <v>68</v>
      </c>
      <c r="Q19" s="408"/>
      <c r="R19" s="385"/>
      <c r="S19" s="390"/>
      <c r="T19" s="391"/>
      <c r="U19" s="390"/>
      <c r="V19" s="391"/>
      <c r="W19" s="390"/>
      <c r="X19" s="394"/>
      <c r="Y19" s="390"/>
      <c r="Z19" s="397"/>
      <c r="AH19" s="218" t="s">
        <v>41</v>
      </c>
    </row>
    <row r="20" spans="1:34" ht="13.5" thickBot="1" x14ac:dyDescent="0.3">
      <c r="A20" s="411"/>
      <c r="B20" s="413"/>
      <c r="C20" s="219" t="s">
        <v>69</v>
      </c>
      <c r="D20" s="219" t="s">
        <v>70</v>
      </c>
      <c r="E20" s="219" t="s">
        <v>69</v>
      </c>
      <c r="F20" s="219" t="s">
        <v>69</v>
      </c>
      <c r="G20" s="219" t="s">
        <v>69</v>
      </c>
      <c r="H20" s="219" t="s">
        <v>69</v>
      </c>
      <c r="I20" s="220" t="s">
        <v>71</v>
      </c>
      <c r="J20" s="221" t="s">
        <v>2</v>
      </c>
      <c r="K20" s="107" t="s">
        <v>72</v>
      </c>
      <c r="L20" s="221" t="s">
        <v>2</v>
      </c>
      <c r="M20" s="107" t="s">
        <v>72</v>
      </c>
      <c r="N20" s="221" t="s">
        <v>2</v>
      </c>
      <c r="O20" s="221" t="s">
        <v>72</v>
      </c>
      <c r="P20" s="221" t="s">
        <v>72</v>
      </c>
      <c r="Q20" s="221" t="s">
        <v>2</v>
      </c>
      <c r="R20" s="221" t="s">
        <v>2</v>
      </c>
      <c r="S20" s="221" t="s">
        <v>72</v>
      </c>
      <c r="T20" s="221" t="s">
        <v>2</v>
      </c>
      <c r="U20" s="221" t="s">
        <v>72</v>
      </c>
      <c r="V20" s="221" t="s">
        <v>2</v>
      </c>
      <c r="W20" s="104" t="s">
        <v>72</v>
      </c>
      <c r="X20" s="104" t="s">
        <v>2</v>
      </c>
      <c r="Y20" s="376" t="s">
        <v>72</v>
      </c>
      <c r="Z20" s="172" t="s">
        <v>2</v>
      </c>
      <c r="AH20" s="218" t="s">
        <v>41</v>
      </c>
    </row>
    <row r="21" spans="1:34" ht="13.5" thickBot="1" x14ac:dyDescent="0.3">
      <c r="A21" s="108">
        <v>1</v>
      </c>
      <c r="B21" s="109">
        <v>2</v>
      </c>
      <c r="C21" s="110">
        <v>3</v>
      </c>
      <c r="D21" s="109">
        <v>4</v>
      </c>
      <c r="E21" s="110">
        <v>5</v>
      </c>
      <c r="F21" s="109">
        <v>6</v>
      </c>
      <c r="G21" s="110" t="s">
        <v>73</v>
      </c>
      <c r="H21" s="110" t="s">
        <v>74</v>
      </c>
      <c r="I21" s="110">
        <v>9</v>
      </c>
      <c r="J21" s="110">
        <v>10</v>
      </c>
      <c r="K21" s="110">
        <v>11</v>
      </c>
      <c r="L21" s="110">
        <v>12</v>
      </c>
      <c r="M21" s="110" t="s">
        <v>75</v>
      </c>
      <c r="N21" s="110" t="s">
        <v>76</v>
      </c>
      <c r="O21" s="110">
        <v>15</v>
      </c>
      <c r="P21" s="110" t="s">
        <v>77</v>
      </c>
      <c r="Q21" s="110">
        <v>17</v>
      </c>
      <c r="R21" s="110">
        <v>18</v>
      </c>
      <c r="S21" s="110">
        <v>19</v>
      </c>
      <c r="T21" s="110">
        <v>20</v>
      </c>
      <c r="U21" s="110">
        <v>21</v>
      </c>
      <c r="V21" s="110">
        <v>22</v>
      </c>
      <c r="W21" s="111" t="s">
        <v>78</v>
      </c>
      <c r="X21" s="110" t="s">
        <v>79</v>
      </c>
      <c r="Y21" s="111" t="s">
        <v>80</v>
      </c>
      <c r="Z21" s="377">
        <v>26</v>
      </c>
      <c r="AH21" s="218" t="s">
        <v>41</v>
      </c>
    </row>
    <row r="22" spans="1:34" ht="15" customHeight="1" x14ac:dyDescent="0.25">
      <c r="A22" s="222" t="s">
        <v>3</v>
      </c>
      <c r="B22" s="223" t="s">
        <v>4</v>
      </c>
      <c r="C22" s="224"/>
      <c r="D22" s="224"/>
      <c r="E22" s="224"/>
      <c r="F22" s="224"/>
      <c r="G22" s="225">
        <f>E22+F22</f>
        <v>0</v>
      </c>
      <c r="H22" s="225">
        <f>C22+G22</f>
        <v>0</v>
      </c>
      <c r="I22" s="224"/>
      <c r="J22" s="224"/>
      <c r="K22" s="224"/>
      <c r="L22" s="224"/>
      <c r="M22" s="225">
        <f>I22+K22</f>
        <v>0</v>
      </c>
      <c r="N22" s="225">
        <f>J22+L22</f>
        <v>0</v>
      </c>
      <c r="O22" s="224"/>
      <c r="P22" s="225">
        <f>M22+O22</f>
        <v>0</v>
      </c>
      <c r="Q22" s="224"/>
      <c r="R22" s="224"/>
      <c r="S22" s="224"/>
      <c r="T22" s="224"/>
      <c r="U22" s="224"/>
      <c r="V22" s="224"/>
      <c r="W22" s="225">
        <f>M22+S22-U22</f>
        <v>0</v>
      </c>
      <c r="X22" s="225">
        <f t="shared" ref="W22:X39" si="0">N22+T22-V22</f>
        <v>0</v>
      </c>
      <c r="Y22" s="226">
        <f>H22-P22</f>
        <v>0</v>
      </c>
      <c r="Z22" s="227"/>
    </row>
    <row r="23" spans="1:34" x14ac:dyDescent="0.25">
      <c r="A23" s="228" t="s">
        <v>5</v>
      </c>
      <c r="B23" s="112" t="s">
        <v>6</v>
      </c>
      <c r="C23" s="229"/>
      <c r="D23" s="229"/>
      <c r="E23" s="229"/>
      <c r="F23" s="229"/>
      <c r="G23" s="230">
        <f t="shared" ref="G23:G48" si="1">E23+F23</f>
        <v>0</v>
      </c>
      <c r="H23" s="230">
        <f t="shared" ref="H23:H48" si="2">C23+G23</f>
        <v>0</v>
      </c>
      <c r="I23" s="229"/>
      <c r="J23" s="229"/>
      <c r="K23" s="229"/>
      <c r="L23" s="229"/>
      <c r="M23" s="230">
        <f t="shared" ref="M23:N31" si="3">I23+K23</f>
        <v>0</v>
      </c>
      <c r="N23" s="230">
        <f t="shared" si="3"/>
        <v>0</v>
      </c>
      <c r="O23" s="229"/>
      <c r="P23" s="230">
        <f t="shared" ref="P23:P48" si="4">M23+O23</f>
        <v>0</v>
      </c>
      <c r="Q23" s="229"/>
      <c r="R23" s="229"/>
      <c r="S23" s="229"/>
      <c r="T23" s="229"/>
      <c r="U23" s="229"/>
      <c r="V23" s="229"/>
      <c r="W23" s="230">
        <f t="shared" si="0"/>
        <v>0</v>
      </c>
      <c r="X23" s="230">
        <f t="shared" si="0"/>
        <v>0</v>
      </c>
      <c r="Y23" s="231">
        <f t="shared" ref="Y23:Y50" si="5">H23-P23</f>
        <v>0</v>
      </c>
      <c r="Z23" s="232"/>
    </row>
    <row r="24" spans="1:34" ht="33.75" x14ac:dyDescent="0.25">
      <c r="A24" s="228" t="s">
        <v>7</v>
      </c>
      <c r="B24" s="112" t="s">
        <v>736</v>
      </c>
      <c r="C24" s="229"/>
      <c r="D24" s="229"/>
      <c r="E24" s="229"/>
      <c r="F24" s="229"/>
      <c r="G24" s="230">
        <f t="shared" si="1"/>
        <v>0</v>
      </c>
      <c r="H24" s="230">
        <f t="shared" si="2"/>
        <v>0</v>
      </c>
      <c r="I24" s="229"/>
      <c r="J24" s="229"/>
      <c r="K24" s="229"/>
      <c r="L24" s="229"/>
      <c r="M24" s="230">
        <f t="shared" si="3"/>
        <v>0</v>
      </c>
      <c r="N24" s="230">
        <f t="shared" si="3"/>
        <v>0</v>
      </c>
      <c r="O24" s="229"/>
      <c r="P24" s="230">
        <f t="shared" si="4"/>
        <v>0</v>
      </c>
      <c r="Q24" s="229"/>
      <c r="R24" s="229"/>
      <c r="S24" s="229"/>
      <c r="T24" s="229"/>
      <c r="U24" s="229"/>
      <c r="V24" s="229"/>
      <c r="W24" s="230">
        <f t="shared" si="0"/>
        <v>0</v>
      </c>
      <c r="X24" s="230">
        <f t="shared" si="0"/>
        <v>0</v>
      </c>
      <c r="Y24" s="231">
        <f t="shared" si="5"/>
        <v>0</v>
      </c>
      <c r="Z24" s="232"/>
    </row>
    <row r="25" spans="1:34" ht="22.5" x14ac:dyDescent="0.25">
      <c r="A25" s="228" t="s">
        <v>8</v>
      </c>
      <c r="B25" s="112" t="s">
        <v>9</v>
      </c>
      <c r="C25" s="229"/>
      <c r="D25" s="229"/>
      <c r="E25" s="229"/>
      <c r="F25" s="229"/>
      <c r="G25" s="230">
        <f t="shared" si="1"/>
        <v>0</v>
      </c>
      <c r="H25" s="230">
        <f t="shared" si="2"/>
        <v>0</v>
      </c>
      <c r="I25" s="229"/>
      <c r="J25" s="229"/>
      <c r="K25" s="229"/>
      <c r="L25" s="229"/>
      <c r="M25" s="230">
        <f t="shared" si="3"/>
        <v>0</v>
      </c>
      <c r="N25" s="230">
        <f t="shared" si="3"/>
        <v>0</v>
      </c>
      <c r="O25" s="229"/>
      <c r="P25" s="230">
        <f t="shared" si="4"/>
        <v>0</v>
      </c>
      <c r="Q25" s="229"/>
      <c r="R25" s="229"/>
      <c r="S25" s="229"/>
      <c r="T25" s="229"/>
      <c r="U25" s="229"/>
      <c r="V25" s="229"/>
      <c r="W25" s="230">
        <f t="shared" si="0"/>
        <v>0</v>
      </c>
      <c r="X25" s="230">
        <f t="shared" si="0"/>
        <v>0</v>
      </c>
      <c r="Y25" s="231">
        <f t="shared" si="5"/>
        <v>0</v>
      </c>
      <c r="Z25" s="232"/>
    </row>
    <row r="26" spans="1:34" x14ac:dyDescent="0.25">
      <c r="A26" s="228" t="s">
        <v>10</v>
      </c>
      <c r="B26" s="112" t="s">
        <v>11</v>
      </c>
      <c r="C26" s="229"/>
      <c r="D26" s="229"/>
      <c r="E26" s="229"/>
      <c r="F26" s="229"/>
      <c r="G26" s="230">
        <f t="shared" si="1"/>
        <v>0</v>
      </c>
      <c r="H26" s="230">
        <f t="shared" si="2"/>
        <v>0</v>
      </c>
      <c r="I26" s="229"/>
      <c r="J26" s="229"/>
      <c r="K26" s="229"/>
      <c r="L26" s="229"/>
      <c r="M26" s="230">
        <f t="shared" si="3"/>
        <v>0</v>
      </c>
      <c r="N26" s="230">
        <f t="shared" si="3"/>
        <v>0</v>
      </c>
      <c r="O26" s="229"/>
      <c r="P26" s="230">
        <f t="shared" si="4"/>
        <v>0</v>
      </c>
      <c r="Q26" s="229"/>
      <c r="R26" s="229"/>
      <c r="S26" s="229"/>
      <c r="T26" s="229"/>
      <c r="U26" s="229"/>
      <c r="V26" s="229"/>
      <c r="W26" s="230">
        <f t="shared" si="0"/>
        <v>0</v>
      </c>
      <c r="X26" s="230">
        <f t="shared" si="0"/>
        <v>0</v>
      </c>
      <c r="Y26" s="231">
        <f t="shared" si="5"/>
        <v>0</v>
      </c>
      <c r="Z26" s="232"/>
    </row>
    <row r="27" spans="1:34" x14ac:dyDescent="0.25">
      <c r="A27" s="228" t="s">
        <v>12</v>
      </c>
      <c r="B27" s="112" t="s">
        <v>13</v>
      </c>
      <c r="C27" s="229"/>
      <c r="D27" s="229"/>
      <c r="E27" s="229"/>
      <c r="F27" s="229"/>
      <c r="G27" s="230">
        <f t="shared" si="1"/>
        <v>0</v>
      </c>
      <c r="H27" s="230">
        <f t="shared" si="2"/>
        <v>0</v>
      </c>
      <c r="I27" s="229"/>
      <c r="J27" s="229"/>
      <c r="K27" s="229"/>
      <c r="L27" s="229"/>
      <c r="M27" s="230">
        <f t="shared" si="3"/>
        <v>0</v>
      </c>
      <c r="N27" s="230">
        <f t="shared" si="3"/>
        <v>0</v>
      </c>
      <c r="O27" s="229"/>
      <c r="P27" s="230">
        <f t="shared" si="4"/>
        <v>0</v>
      </c>
      <c r="Q27" s="229"/>
      <c r="R27" s="229"/>
      <c r="S27" s="229"/>
      <c r="T27" s="229"/>
      <c r="U27" s="229"/>
      <c r="V27" s="229"/>
      <c r="W27" s="230">
        <f t="shared" si="0"/>
        <v>0</v>
      </c>
      <c r="X27" s="230">
        <f t="shared" si="0"/>
        <v>0</v>
      </c>
      <c r="Y27" s="231">
        <f t="shared" si="5"/>
        <v>0</v>
      </c>
      <c r="Z27" s="232"/>
    </row>
    <row r="28" spans="1:34" x14ac:dyDescent="0.25">
      <c r="A28" s="228" t="s">
        <v>14</v>
      </c>
      <c r="B28" s="112" t="s">
        <v>15</v>
      </c>
      <c r="C28" s="229"/>
      <c r="D28" s="229"/>
      <c r="E28" s="229"/>
      <c r="F28" s="229"/>
      <c r="G28" s="230">
        <f t="shared" si="1"/>
        <v>0</v>
      </c>
      <c r="H28" s="230">
        <f t="shared" si="2"/>
        <v>0</v>
      </c>
      <c r="I28" s="229"/>
      <c r="J28" s="229"/>
      <c r="K28" s="229"/>
      <c r="L28" s="229"/>
      <c r="M28" s="230">
        <f t="shared" si="3"/>
        <v>0</v>
      </c>
      <c r="N28" s="230">
        <f t="shared" si="3"/>
        <v>0</v>
      </c>
      <c r="O28" s="229"/>
      <c r="P28" s="230">
        <f t="shared" si="4"/>
        <v>0</v>
      </c>
      <c r="Q28" s="229"/>
      <c r="R28" s="229"/>
      <c r="S28" s="229"/>
      <c r="T28" s="229"/>
      <c r="U28" s="229"/>
      <c r="V28" s="229"/>
      <c r="W28" s="230">
        <f t="shared" si="0"/>
        <v>0</v>
      </c>
      <c r="X28" s="230">
        <f t="shared" si="0"/>
        <v>0</v>
      </c>
      <c r="Y28" s="231">
        <f t="shared" si="5"/>
        <v>0</v>
      </c>
      <c r="Z28" s="232"/>
    </row>
    <row r="29" spans="1:34" ht="22.5" x14ac:dyDescent="0.25">
      <c r="A29" s="228" t="s">
        <v>16</v>
      </c>
      <c r="B29" s="112" t="s">
        <v>17</v>
      </c>
      <c r="C29" s="229"/>
      <c r="D29" s="229"/>
      <c r="E29" s="229"/>
      <c r="F29" s="229"/>
      <c r="G29" s="230">
        <f t="shared" si="1"/>
        <v>0</v>
      </c>
      <c r="H29" s="230">
        <f t="shared" si="2"/>
        <v>0</v>
      </c>
      <c r="I29" s="229"/>
      <c r="J29" s="229"/>
      <c r="K29" s="229"/>
      <c r="L29" s="229"/>
      <c r="M29" s="230">
        <f t="shared" si="3"/>
        <v>0</v>
      </c>
      <c r="N29" s="230">
        <f t="shared" si="3"/>
        <v>0</v>
      </c>
      <c r="O29" s="229"/>
      <c r="P29" s="230">
        <f t="shared" si="4"/>
        <v>0</v>
      </c>
      <c r="Q29" s="229"/>
      <c r="R29" s="229"/>
      <c r="S29" s="229"/>
      <c r="T29" s="229"/>
      <c r="U29" s="229"/>
      <c r="V29" s="229"/>
      <c r="W29" s="230">
        <f t="shared" si="0"/>
        <v>0</v>
      </c>
      <c r="X29" s="230">
        <f t="shared" si="0"/>
        <v>0</v>
      </c>
      <c r="Y29" s="231">
        <f t="shared" si="5"/>
        <v>0</v>
      </c>
      <c r="Z29" s="232"/>
    </row>
    <row r="30" spans="1:34" ht="22.5" x14ac:dyDescent="0.25">
      <c r="A30" s="228" t="s">
        <v>18</v>
      </c>
      <c r="B30" s="112" t="s">
        <v>799</v>
      </c>
      <c r="C30" s="229"/>
      <c r="D30" s="229"/>
      <c r="E30" s="229"/>
      <c r="F30" s="229"/>
      <c r="G30" s="230">
        <f t="shared" si="1"/>
        <v>0</v>
      </c>
      <c r="H30" s="230">
        <f t="shared" si="2"/>
        <v>0</v>
      </c>
      <c r="I30" s="229"/>
      <c r="J30" s="229"/>
      <c r="K30" s="229"/>
      <c r="L30" s="229"/>
      <c r="M30" s="230">
        <f t="shared" si="3"/>
        <v>0</v>
      </c>
      <c r="N30" s="230">
        <f t="shared" si="3"/>
        <v>0</v>
      </c>
      <c r="O30" s="229"/>
      <c r="P30" s="230">
        <f t="shared" si="4"/>
        <v>0</v>
      </c>
      <c r="Q30" s="229"/>
      <c r="R30" s="229"/>
      <c r="S30" s="229"/>
      <c r="T30" s="229"/>
      <c r="U30" s="229"/>
      <c r="V30" s="229"/>
      <c r="W30" s="230">
        <f t="shared" si="0"/>
        <v>0</v>
      </c>
      <c r="X30" s="230">
        <f t="shared" si="0"/>
        <v>0</v>
      </c>
      <c r="Y30" s="231">
        <f t="shared" si="5"/>
        <v>0</v>
      </c>
      <c r="Z30" s="232"/>
    </row>
    <row r="31" spans="1:34" ht="22.5" x14ac:dyDescent="0.25">
      <c r="A31" s="228" t="s">
        <v>19</v>
      </c>
      <c r="B31" s="112" t="s">
        <v>734</v>
      </c>
      <c r="C31" s="229"/>
      <c r="D31" s="229"/>
      <c r="E31" s="229"/>
      <c r="F31" s="229"/>
      <c r="G31" s="230">
        <f t="shared" si="1"/>
        <v>0</v>
      </c>
      <c r="H31" s="230">
        <f t="shared" si="2"/>
        <v>0</v>
      </c>
      <c r="I31" s="229"/>
      <c r="J31" s="229"/>
      <c r="K31" s="229"/>
      <c r="L31" s="229"/>
      <c r="M31" s="230">
        <f t="shared" si="3"/>
        <v>0</v>
      </c>
      <c r="N31" s="230">
        <f t="shared" si="3"/>
        <v>0</v>
      </c>
      <c r="O31" s="229"/>
      <c r="P31" s="230">
        <f t="shared" si="4"/>
        <v>0</v>
      </c>
      <c r="Q31" s="229"/>
      <c r="R31" s="229"/>
      <c r="S31" s="229"/>
      <c r="T31" s="229"/>
      <c r="U31" s="229"/>
      <c r="V31" s="229"/>
      <c r="W31" s="230">
        <f t="shared" si="0"/>
        <v>0</v>
      </c>
      <c r="X31" s="230">
        <f t="shared" si="0"/>
        <v>0</v>
      </c>
      <c r="Y31" s="231">
        <f t="shared" si="5"/>
        <v>0</v>
      </c>
      <c r="Z31" s="232"/>
    </row>
    <row r="32" spans="1:34" ht="33.75" x14ac:dyDescent="0.25">
      <c r="A32" s="228" t="s">
        <v>20</v>
      </c>
      <c r="B32" s="112" t="s">
        <v>735</v>
      </c>
      <c r="C32" s="229"/>
      <c r="D32" s="229"/>
      <c r="E32" s="229"/>
      <c r="F32" s="229"/>
      <c r="G32" s="230">
        <f t="shared" si="1"/>
        <v>0</v>
      </c>
      <c r="H32" s="230">
        <f t="shared" si="2"/>
        <v>0</v>
      </c>
      <c r="I32" s="229"/>
      <c r="J32" s="229"/>
      <c r="K32" s="229"/>
      <c r="L32" s="229"/>
      <c r="M32" s="230">
        <f>I32+K32</f>
        <v>0</v>
      </c>
      <c r="N32" s="230">
        <f>J32+L32</f>
        <v>0</v>
      </c>
      <c r="O32" s="229"/>
      <c r="P32" s="230">
        <f t="shared" si="4"/>
        <v>0</v>
      </c>
      <c r="Q32" s="229"/>
      <c r="R32" s="229"/>
      <c r="S32" s="229"/>
      <c r="T32" s="229"/>
      <c r="U32" s="229"/>
      <c r="V32" s="229"/>
      <c r="W32" s="230">
        <f t="shared" si="0"/>
        <v>0</v>
      </c>
      <c r="X32" s="230">
        <f t="shared" si="0"/>
        <v>0</v>
      </c>
      <c r="Y32" s="231">
        <f t="shared" si="5"/>
        <v>0</v>
      </c>
      <c r="Z32" s="232"/>
    </row>
    <row r="33" spans="1:26" ht="24.75" customHeight="1" x14ac:dyDescent="0.25">
      <c r="A33" s="228" t="s">
        <v>21</v>
      </c>
      <c r="B33" s="112" t="s">
        <v>737</v>
      </c>
      <c r="C33" s="229"/>
      <c r="D33" s="229"/>
      <c r="E33" s="229"/>
      <c r="F33" s="229"/>
      <c r="G33" s="230">
        <f t="shared" si="1"/>
        <v>0</v>
      </c>
      <c r="H33" s="230">
        <f t="shared" si="2"/>
        <v>0</v>
      </c>
      <c r="I33" s="229"/>
      <c r="J33" s="229"/>
      <c r="K33" s="229"/>
      <c r="L33" s="229"/>
      <c r="M33" s="230">
        <f t="shared" ref="M33:N48" si="6">I33+K33</f>
        <v>0</v>
      </c>
      <c r="N33" s="230">
        <f t="shared" si="6"/>
        <v>0</v>
      </c>
      <c r="O33" s="229"/>
      <c r="P33" s="230">
        <f t="shared" si="4"/>
        <v>0</v>
      </c>
      <c r="Q33" s="229"/>
      <c r="R33" s="229"/>
      <c r="S33" s="229"/>
      <c r="T33" s="229"/>
      <c r="U33" s="229"/>
      <c r="V33" s="229"/>
      <c r="W33" s="230">
        <f t="shared" si="0"/>
        <v>0</v>
      </c>
      <c r="X33" s="230">
        <f t="shared" si="0"/>
        <v>0</v>
      </c>
      <c r="Y33" s="231">
        <f t="shared" si="5"/>
        <v>0</v>
      </c>
      <c r="Z33" s="232"/>
    </row>
    <row r="34" spans="1:26" ht="22.5" x14ac:dyDescent="0.25">
      <c r="A34" s="228" t="s">
        <v>22</v>
      </c>
      <c r="B34" s="112" t="s">
        <v>23</v>
      </c>
      <c r="C34" s="229"/>
      <c r="D34" s="229"/>
      <c r="E34" s="229"/>
      <c r="F34" s="229"/>
      <c r="G34" s="230">
        <f t="shared" si="1"/>
        <v>0</v>
      </c>
      <c r="H34" s="230">
        <f t="shared" si="2"/>
        <v>0</v>
      </c>
      <c r="I34" s="229"/>
      <c r="J34" s="229"/>
      <c r="K34" s="229"/>
      <c r="L34" s="229"/>
      <c r="M34" s="230">
        <f t="shared" si="6"/>
        <v>0</v>
      </c>
      <c r="N34" s="230">
        <f t="shared" si="6"/>
        <v>0</v>
      </c>
      <c r="O34" s="229"/>
      <c r="P34" s="230">
        <f t="shared" si="4"/>
        <v>0</v>
      </c>
      <c r="Q34" s="229"/>
      <c r="R34" s="229"/>
      <c r="S34" s="229"/>
      <c r="T34" s="229"/>
      <c r="U34" s="229"/>
      <c r="V34" s="229"/>
      <c r="W34" s="230">
        <f t="shared" si="0"/>
        <v>0</v>
      </c>
      <c r="X34" s="230">
        <f t="shared" si="0"/>
        <v>0</v>
      </c>
      <c r="Y34" s="231">
        <f t="shared" si="5"/>
        <v>0</v>
      </c>
      <c r="Z34" s="232"/>
    </row>
    <row r="35" spans="1:26" x14ac:dyDescent="0.25">
      <c r="A35" s="228" t="s">
        <v>24</v>
      </c>
      <c r="B35" s="112" t="s">
        <v>25</v>
      </c>
      <c r="C35" s="229"/>
      <c r="D35" s="229"/>
      <c r="E35" s="229"/>
      <c r="F35" s="229"/>
      <c r="G35" s="230">
        <f t="shared" si="1"/>
        <v>0</v>
      </c>
      <c r="H35" s="230">
        <f t="shared" si="2"/>
        <v>0</v>
      </c>
      <c r="I35" s="229"/>
      <c r="J35" s="229"/>
      <c r="K35" s="229"/>
      <c r="L35" s="229"/>
      <c r="M35" s="230">
        <f t="shared" si="6"/>
        <v>0</v>
      </c>
      <c r="N35" s="230">
        <f t="shared" si="6"/>
        <v>0</v>
      </c>
      <c r="O35" s="229"/>
      <c r="P35" s="230">
        <f t="shared" si="4"/>
        <v>0</v>
      </c>
      <c r="Q35" s="229"/>
      <c r="R35" s="229"/>
      <c r="S35" s="229"/>
      <c r="T35" s="229"/>
      <c r="U35" s="229"/>
      <c r="V35" s="229"/>
      <c r="W35" s="230">
        <f t="shared" si="0"/>
        <v>0</v>
      </c>
      <c r="X35" s="230">
        <f t="shared" si="0"/>
        <v>0</v>
      </c>
      <c r="Y35" s="231">
        <f t="shared" si="5"/>
        <v>0</v>
      </c>
      <c r="Z35" s="232"/>
    </row>
    <row r="36" spans="1:26" x14ac:dyDescent="0.25">
      <c r="A36" s="228" t="s">
        <v>26</v>
      </c>
      <c r="B36" s="112" t="s">
        <v>27</v>
      </c>
      <c r="C36" s="229"/>
      <c r="D36" s="229"/>
      <c r="E36" s="229"/>
      <c r="F36" s="229"/>
      <c r="G36" s="230">
        <f t="shared" si="1"/>
        <v>0</v>
      </c>
      <c r="H36" s="230">
        <f t="shared" si="2"/>
        <v>0</v>
      </c>
      <c r="I36" s="229"/>
      <c r="J36" s="229"/>
      <c r="K36" s="229"/>
      <c r="L36" s="229"/>
      <c r="M36" s="230">
        <f t="shared" si="6"/>
        <v>0</v>
      </c>
      <c r="N36" s="230">
        <f t="shared" si="6"/>
        <v>0</v>
      </c>
      <c r="O36" s="229"/>
      <c r="P36" s="230">
        <f t="shared" si="4"/>
        <v>0</v>
      </c>
      <c r="Q36" s="229"/>
      <c r="R36" s="229"/>
      <c r="S36" s="229"/>
      <c r="T36" s="229"/>
      <c r="U36" s="229"/>
      <c r="V36" s="229"/>
      <c r="W36" s="230">
        <f t="shared" si="0"/>
        <v>0</v>
      </c>
      <c r="X36" s="230">
        <f t="shared" si="0"/>
        <v>0</v>
      </c>
      <c r="Y36" s="231">
        <f t="shared" si="5"/>
        <v>0</v>
      </c>
      <c r="Z36" s="232"/>
    </row>
    <row r="37" spans="1:26" ht="22.5" x14ac:dyDescent="0.25">
      <c r="A37" s="228" t="s">
        <v>28</v>
      </c>
      <c r="B37" s="112" t="s">
        <v>29</v>
      </c>
      <c r="C37" s="229"/>
      <c r="D37" s="229"/>
      <c r="E37" s="229"/>
      <c r="F37" s="229"/>
      <c r="G37" s="230">
        <f t="shared" si="1"/>
        <v>0</v>
      </c>
      <c r="H37" s="230">
        <f t="shared" si="2"/>
        <v>0</v>
      </c>
      <c r="I37" s="229"/>
      <c r="J37" s="229"/>
      <c r="K37" s="229"/>
      <c r="L37" s="229"/>
      <c r="M37" s="230">
        <f t="shared" si="6"/>
        <v>0</v>
      </c>
      <c r="N37" s="230">
        <f t="shared" si="6"/>
        <v>0</v>
      </c>
      <c r="O37" s="229"/>
      <c r="P37" s="230">
        <f t="shared" si="4"/>
        <v>0</v>
      </c>
      <c r="Q37" s="229"/>
      <c r="R37" s="229"/>
      <c r="S37" s="229"/>
      <c r="T37" s="229"/>
      <c r="U37" s="229"/>
      <c r="V37" s="229"/>
      <c r="W37" s="230">
        <f t="shared" si="0"/>
        <v>0</v>
      </c>
      <c r="X37" s="230">
        <f t="shared" si="0"/>
        <v>0</v>
      </c>
      <c r="Y37" s="231">
        <f t="shared" si="5"/>
        <v>0</v>
      </c>
      <c r="Z37" s="232"/>
    </row>
    <row r="38" spans="1:26" ht="22.5" x14ac:dyDescent="0.25">
      <c r="A38" s="228" t="s">
        <v>30</v>
      </c>
      <c r="B38" s="112" t="s">
        <v>31</v>
      </c>
      <c r="C38" s="229"/>
      <c r="D38" s="229"/>
      <c r="E38" s="229"/>
      <c r="F38" s="229"/>
      <c r="G38" s="230">
        <f t="shared" si="1"/>
        <v>0</v>
      </c>
      <c r="H38" s="230">
        <f t="shared" si="2"/>
        <v>0</v>
      </c>
      <c r="I38" s="229"/>
      <c r="J38" s="229"/>
      <c r="K38" s="229"/>
      <c r="L38" s="229"/>
      <c r="M38" s="230">
        <f t="shared" si="6"/>
        <v>0</v>
      </c>
      <c r="N38" s="230">
        <f t="shared" si="6"/>
        <v>0</v>
      </c>
      <c r="O38" s="229"/>
      <c r="P38" s="230">
        <f t="shared" si="4"/>
        <v>0</v>
      </c>
      <c r="Q38" s="229"/>
      <c r="R38" s="229"/>
      <c r="S38" s="229"/>
      <c r="T38" s="229"/>
      <c r="U38" s="229"/>
      <c r="V38" s="229"/>
      <c r="W38" s="230">
        <f t="shared" si="0"/>
        <v>0</v>
      </c>
      <c r="X38" s="230">
        <f t="shared" si="0"/>
        <v>0</v>
      </c>
      <c r="Y38" s="231">
        <f t="shared" si="5"/>
        <v>0</v>
      </c>
      <c r="Z38" s="232"/>
    </row>
    <row r="39" spans="1:26" x14ac:dyDescent="0.25">
      <c r="A39" s="228" t="s">
        <v>32</v>
      </c>
      <c r="B39" s="112" t="s">
        <v>33</v>
      </c>
      <c r="C39" s="229"/>
      <c r="D39" s="229"/>
      <c r="E39" s="229"/>
      <c r="F39" s="229"/>
      <c r="G39" s="230">
        <f t="shared" si="1"/>
        <v>0</v>
      </c>
      <c r="H39" s="230">
        <f t="shared" si="2"/>
        <v>0</v>
      </c>
      <c r="I39" s="229"/>
      <c r="J39" s="229"/>
      <c r="K39" s="229"/>
      <c r="L39" s="229"/>
      <c r="M39" s="230">
        <f t="shared" si="6"/>
        <v>0</v>
      </c>
      <c r="N39" s="230">
        <f t="shared" si="6"/>
        <v>0</v>
      </c>
      <c r="O39" s="229"/>
      <c r="P39" s="230">
        <f t="shared" si="4"/>
        <v>0</v>
      </c>
      <c r="Q39" s="229"/>
      <c r="R39" s="229"/>
      <c r="S39" s="229"/>
      <c r="T39" s="229"/>
      <c r="U39" s="229"/>
      <c r="V39" s="229"/>
      <c r="W39" s="230">
        <f t="shared" si="0"/>
        <v>0</v>
      </c>
      <c r="X39" s="230">
        <f t="shared" si="0"/>
        <v>0</v>
      </c>
      <c r="Y39" s="231">
        <f t="shared" si="5"/>
        <v>0</v>
      </c>
      <c r="Z39" s="232"/>
    </row>
    <row r="40" spans="1:26" ht="22.5" x14ac:dyDescent="0.25">
      <c r="A40" s="228"/>
      <c r="B40" s="112" t="s">
        <v>34</v>
      </c>
      <c r="C40" s="230">
        <f>SUM(C22:C39)</f>
        <v>0</v>
      </c>
      <c r="D40" s="230">
        <f t="shared" ref="D40:Z40" si="7">SUM(D22:D39)</f>
        <v>0</v>
      </c>
      <c r="E40" s="230">
        <f t="shared" si="7"/>
        <v>0</v>
      </c>
      <c r="F40" s="230">
        <f t="shared" si="7"/>
        <v>0</v>
      </c>
      <c r="G40" s="230">
        <f t="shared" si="7"/>
        <v>0</v>
      </c>
      <c r="H40" s="230">
        <f t="shared" si="7"/>
        <v>0</v>
      </c>
      <c r="I40" s="230">
        <f t="shared" si="7"/>
        <v>0</v>
      </c>
      <c r="J40" s="230">
        <f t="shared" si="7"/>
        <v>0</v>
      </c>
      <c r="K40" s="230">
        <f t="shared" si="7"/>
        <v>0</v>
      </c>
      <c r="L40" s="230">
        <f t="shared" si="7"/>
        <v>0</v>
      </c>
      <c r="M40" s="230">
        <f t="shared" si="7"/>
        <v>0</v>
      </c>
      <c r="N40" s="230">
        <f t="shared" si="7"/>
        <v>0</v>
      </c>
      <c r="O40" s="230">
        <f t="shared" si="7"/>
        <v>0</v>
      </c>
      <c r="P40" s="230">
        <f t="shared" si="7"/>
        <v>0</v>
      </c>
      <c r="Q40" s="230">
        <f t="shared" si="7"/>
        <v>0</v>
      </c>
      <c r="R40" s="230">
        <f t="shared" si="7"/>
        <v>0</v>
      </c>
      <c r="S40" s="230">
        <f t="shared" si="7"/>
        <v>0</v>
      </c>
      <c r="T40" s="230">
        <f t="shared" si="7"/>
        <v>0</v>
      </c>
      <c r="U40" s="230">
        <f t="shared" si="7"/>
        <v>0</v>
      </c>
      <c r="V40" s="230">
        <f t="shared" si="7"/>
        <v>0</v>
      </c>
      <c r="W40" s="230">
        <f t="shared" si="7"/>
        <v>0</v>
      </c>
      <c r="X40" s="230">
        <f t="shared" si="7"/>
        <v>0</v>
      </c>
      <c r="Y40" s="231">
        <f t="shared" si="5"/>
        <v>0</v>
      </c>
      <c r="Z40" s="233">
        <f t="shared" si="7"/>
        <v>0</v>
      </c>
    </row>
    <row r="41" spans="1:26" x14ac:dyDescent="0.25">
      <c r="A41" s="228" t="s">
        <v>35</v>
      </c>
      <c r="B41" s="112" t="s">
        <v>728</v>
      </c>
      <c r="C41" s="229"/>
      <c r="D41" s="229"/>
      <c r="E41" s="229"/>
      <c r="F41" s="229"/>
      <c r="G41" s="230">
        <f t="shared" si="1"/>
        <v>0</v>
      </c>
      <c r="H41" s="230">
        <f t="shared" si="2"/>
        <v>0</v>
      </c>
      <c r="I41" s="229"/>
      <c r="J41" s="229"/>
      <c r="K41" s="229"/>
      <c r="L41" s="229"/>
      <c r="M41" s="230">
        <f t="shared" si="6"/>
        <v>0</v>
      </c>
      <c r="N41" s="230">
        <f t="shared" si="6"/>
        <v>0</v>
      </c>
      <c r="O41" s="229"/>
      <c r="P41" s="230">
        <f t="shared" si="4"/>
        <v>0</v>
      </c>
      <c r="Q41" s="229"/>
      <c r="R41" s="229"/>
      <c r="S41" s="229"/>
      <c r="T41" s="229"/>
      <c r="U41" s="229"/>
      <c r="V41" s="229"/>
      <c r="W41" s="230">
        <f t="shared" ref="W41:X48" si="8">M41+S41-U41</f>
        <v>0</v>
      </c>
      <c r="X41" s="230">
        <f t="shared" si="8"/>
        <v>0</v>
      </c>
      <c r="Y41" s="231">
        <f t="shared" si="5"/>
        <v>0</v>
      </c>
      <c r="Z41" s="232"/>
    </row>
    <row r="42" spans="1:26" x14ac:dyDescent="0.25">
      <c r="A42" s="228" t="s">
        <v>36</v>
      </c>
      <c r="B42" s="112" t="s">
        <v>729</v>
      </c>
      <c r="C42" s="229"/>
      <c r="D42" s="229"/>
      <c r="E42" s="229"/>
      <c r="F42" s="229"/>
      <c r="G42" s="230">
        <f t="shared" si="1"/>
        <v>0</v>
      </c>
      <c r="H42" s="230">
        <f t="shared" si="2"/>
        <v>0</v>
      </c>
      <c r="I42" s="229"/>
      <c r="J42" s="229"/>
      <c r="K42" s="229"/>
      <c r="L42" s="229"/>
      <c r="M42" s="230">
        <f t="shared" si="6"/>
        <v>0</v>
      </c>
      <c r="N42" s="230">
        <f t="shared" si="6"/>
        <v>0</v>
      </c>
      <c r="O42" s="229"/>
      <c r="P42" s="230">
        <f t="shared" si="4"/>
        <v>0</v>
      </c>
      <c r="Q42" s="229"/>
      <c r="R42" s="229"/>
      <c r="S42" s="229"/>
      <c r="T42" s="229"/>
      <c r="U42" s="229"/>
      <c r="V42" s="229"/>
      <c r="W42" s="230">
        <f t="shared" si="8"/>
        <v>0</v>
      </c>
      <c r="X42" s="230">
        <f t="shared" si="8"/>
        <v>0</v>
      </c>
      <c r="Y42" s="231">
        <f t="shared" si="5"/>
        <v>0</v>
      </c>
      <c r="Z42" s="232"/>
    </row>
    <row r="43" spans="1:26" ht="22.5" x14ac:dyDescent="0.25">
      <c r="A43" s="228" t="s">
        <v>37</v>
      </c>
      <c r="B43" s="112" t="s">
        <v>800</v>
      </c>
      <c r="C43" s="229"/>
      <c r="D43" s="229"/>
      <c r="E43" s="229"/>
      <c r="F43" s="229"/>
      <c r="G43" s="230">
        <f t="shared" si="1"/>
        <v>0</v>
      </c>
      <c r="H43" s="230">
        <f t="shared" si="2"/>
        <v>0</v>
      </c>
      <c r="I43" s="229"/>
      <c r="J43" s="229"/>
      <c r="K43" s="229"/>
      <c r="L43" s="229"/>
      <c r="M43" s="230">
        <f t="shared" si="6"/>
        <v>0</v>
      </c>
      <c r="N43" s="230">
        <f t="shared" si="6"/>
        <v>0</v>
      </c>
      <c r="O43" s="229"/>
      <c r="P43" s="230">
        <f t="shared" si="4"/>
        <v>0</v>
      </c>
      <c r="Q43" s="229"/>
      <c r="R43" s="229"/>
      <c r="S43" s="229"/>
      <c r="T43" s="229"/>
      <c r="U43" s="229"/>
      <c r="V43" s="229"/>
      <c r="W43" s="230">
        <f t="shared" si="8"/>
        <v>0</v>
      </c>
      <c r="X43" s="230">
        <f t="shared" si="8"/>
        <v>0</v>
      </c>
      <c r="Y43" s="231">
        <f t="shared" si="5"/>
        <v>0</v>
      </c>
      <c r="Z43" s="232"/>
    </row>
    <row r="44" spans="1:26" ht="22.5" x14ac:dyDescent="0.25">
      <c r="A44" s="228" t="s">
        <v>541</v>
      </c>
      <c r="B44" s="112" t="s">
        <v>557</v>
      </c>
      <c r="C44" s="229"/>
      <c r="D44" s="229"/>
      <c r="E44" s="229"/>
      <c r="F44" s="229"/>
      <c r="G44" s="230">
        <f t="shared" ref="G44:G47" si="9">E44+F44</f>
        <v>0</v>
      </c>
      <c r="H44" s="230">
        <f t="shared" ref="H44:H47" si="10">C44+G44</f>
        <v>0</v>
      </c>
      <c r="I44" s="229"/>
      <c r="J44" s="229"/>
      <c r="K44" s="229"/>
      <c r="L44" s="229"/>
      <c r="M44" s="230">
        <f t="shared" ref="M44:M47" si="11">I44+K44</f>
        <v>0</v>
      </c>
      <c r="N44" s="230">
        <f t="shared" ref="N44:N47" si="12">J44+L44</f>
        <v>0</v>
      </c>
      <c r="O44" s="229"/>
      <c r="P44" s="230">
        <f t="shared" ref="P44:P47" si="13">M44+O44</f>
        <v>0</v>
      </c>
      <c r="Q44" s="229"/>
      <c r="R44" s="229"/>
      <c r="S44" s="229"/>
      <c r="T44" s="229"/>
      <c r="U44" s="229"/>
      <c r="V44" s="229"/>
      <c r="W44" s="230">
        <f t="shared" ref="W44:W47" si="14">M44+S44-U44</f>
        <v>0</v>
      </c>
      <c r="X44" s="230">
        <f t="shared" ref="X44:X47" si="15">N44+T44-V44</f>
        <v>0</v>
      </c>
      <c r="Y44" s="231">
        <f t="shared" ref="Y44:Y47" si="16">H44-P44</f>
        <v>0</v>
      </c>
      <c r="Z44" s="232"/>
    </row>
    <row r="45" spans="1:26" ht="34.5" customHeight="1" x14ac:dyDescent="0.25">
      <c r="A45" s="228" t="s">
        <v>185</v>
      </c>
      <c r="B45" s="112" t="s">
        <v>732</v>
      </c>
      <c r="C45" s="229"/>
      <c r="D45" s="229"/>
      <c r="E45" s="229"/>
      <c r="F45" s="229"/>
      <c r="G45" s="230">
        <f t="shared" si="9"/>
        <v>0</v>
      </c>
      <c r="H45" s="230">
        <f t="shared" si="10"/>
        <v>0</v>
      </c>
      <c r="I45" s="229"/>
      <c r="J45" s="229"/>
      <c r="K45" s="229"/>
      <c r="L45" s="229"/>
      <c r="M45" s="230">
        <f t="shared" si="11"/>
        <v>0</v>
      </c>
      <c r="N45" s="230">
        <f t="shared" si="12"/>
        <v>0</v>
      </c>
      <c r="O45" s="229"/>
      <c r="P45" s="230">
        <f t="shared" si="13"/>
        <v>0</v>
      </c>
      <c r="Q45" s="229"/>
      <c r="R45" s="229"/>
      <c r="S45" s="229"/>
      <c r="T45" s="229"/>
      <c r="U45" s="229"/>
      <c r="V45" s="229"/>
      <c r="W45" s="230">
        <f t="shared" si="14"/>
        <v>0</v>
      </c>
      <c r="X45" s="230">
        <f t="shared" si="15"/>
        <v>0</v>
      </c>
      <c r="Y45" s="231">
        <f t="shared" si="16"/>
        <v>0</v>
      </c>
      <c r="Z45" s="232"/>
    </row>
    <row r="46" spans="1:26" ht="14.25" customHeight="1" x14ac:dyDescent="0.25">
      <c r="A46" s="228" t="s">
        <v>214</v>
      </c>
      <c r="B46" s="112" t="s">
        <v>558</v>
      </c>
      <c r="C46" s="229"/>
      <c r="D46" s="229"/>
      <c r="E46" s="229"/>
      <c r="F46" s="229"/>
      <c r="G46" s="230">
        <f t="shared" si="9"/>
        <v>0</v>
      </c>
      <c r="H46" s="230">
        <f t="shared" si="10"/>
        <v>0</v>
      </c>
      <c r="I46" s="229"/>
      <c r="J46" s="229"/>
      <c r="K46" s="229"/>
      <c r="L46" s="229"/>
      <c r="M46" s="230">
        <f t="shared" si="11"/>
        <v>0</v>
      </c>
      <c r="N46" s="230">
        <f t="shared" si="12"/>
        <v>0</v>
      </c>
      <c r="O46" s="229"/>
      <c r="P46" s="230">
        <f t="shared" si="13"/>
        <v>0</v>
      </c>
      <c r="Q46" s="229"/>
      <c r="R46" s="229"/>
      <c r="S46" s="229"/>
      <c r="T46" s="229"/>
      <c r="U46" s="229"/>
      <c r="V46" s="229"/>
      <c r="W46" s="230">
        <f t="shared" si="14"/>
        <v>0</v>
      </c>
      <c r="X46" s="230">
        <f t="shared" si="15"/>
        <v>0</v>
      </c>
      <c r="Y46" s="231">
        <f t="shared" si="16"/>
        <v>0</v>
      </c>
      <c r="Z46" s="232"/>
    </row>
    <row r="47" spans="1:26" ht="22.5" x14ac:dyDescent="0.25">
      <c r="A47" s="228" t="s">
        <v>730</v>
      </c>
      <c r="B47" s="112" t="s">
        <v>731</v>
      </c>
      <c r="C47" s="229"/>
      <c r="D47" s="229"/>
      <c r="E47" s="229"/>
      <c r="F47" s="229"/>
      <c r="G47" s="230">
        <f t="shared" si="9"/>
        <v>0</v>
      </c>
      <c r="H47" s="230">
        <f t="shared" si="10"/>
        <v>0</v>
      </c>
      <c r="I47" s="229"/>
      <c r="J47" s="229"/>
      <c r="K47" s="229"/>
      <c r="L47" s="229"/>
      <c r="M47" s="230">
        <f t="shared" si="11"/>
        <v>0</v>
      </c>
      <c r="N47" s="230">
        <f t="shared" si="12"/>
        <v>0</v>
      </c>
      <c r="O47" s="229"/>
      <c r="P47" s="230">
        <f t="shared" si="13"/>
        <v>0</v>
      </c>
      <c r="Q47" s="229"/>
      <c r="R47" s="229"/>
      <c r="S47" s="229"/>
      <c r="T47" s="229"/>
      <c r="U47" s="229"/>
      <c r="V47" s="229"/>
      <c r="W47" s="230">
        <f t="shared" si="14"/>
        <v>0</v>
      </c>
      <c r="X47" s="230">
        <f t="shared" si="15"/>
        <v>0</v>
      </c>
      <c r="Y47" s="231">
        <f t="shared" si="16"/>
        <v>0</v>
      </c>
      <c r="Z47" s="232"/>
    </row>
    <row r="48" spans="1:26" ht="22.5" x14ac:dyDescent="0.25">
      <c r="A48" s="228" t="s">
        <v>542</v>
      </c>
      <c r="B48" s="112" t="s">
        <v>559</v>
      </c>
      <c r="C48" s="229"/>
      <c r="D48" s="229"/>
      <c r="E48" s="229"/>
      <c r="F48" s="229"/>
      <c r="G48" s="230">
        <f t="shared" si="1"/>
        <v>0</v>
      </c>
      <c r="H48" s="230">
        <f t="shared" si="2"/>
        <v>0</v>
      </c>
      <c r="I48" s="229"/>
      <c r="J48" s="229"/>
      <c r="K48" s="229"/>
      <c r="L48" s="229"/>
      <c r="M48" s="230">
        <f t="shared" si="6"/>
        <v>0</v>
      </c>
      <c r="N48" s="230">
        <f t="shared" si="6"/>
        <v>0</v>
      </c>
      <c r="O48" s="229"/>
      <c r="P48" s="230">
        <f t="shared" si="4"/>
        <v>0</v>
      </c>
      <c r="Q48" s="229"/>
      <c r="R48" s="229"/>
      <c r="S48" s="229"/>
      <c r="T48" s="229"/>
      <c r="U48" s="229"/>
      <c r="V48" s="229"/>
      <c r="W48" s="230">
        <f t="shared" si="8"/>
        <v>0</v>
      </c>
      <c r="X48" s="230">
        <f t="shared" si="8"/>
        <v>0</v>
      </c>
      <c r="Y48" s="231">
        <f t="shared" si="5"/>
        <v>0</v>
      </c>
      <c r="Z48" s="232"/>
    </row>
    <row r="49" spans="1:26" ht="22.5" x14ac:dyDescent="0.25">
      <c r="A49" s="228"/>
      <c r="B49" s="112" t="s">
        <v>38</v>
      </c>
      <c r="C49" s="230">
        <f>SUM(C41:C48)</f>
        <v>0</v>
      </c>
      <c r="D49" s="230">
        <f t="shared" ref="D49:X49" si="17">SUM(D41:D48)</f>
        <v>0</v>
      </c>
      <c r="E49" s="230">
        <f t="shared" si="17"/>
        <v>0</v>
      </c>
      <c r="F49" s="230">
        <f t="shared" si="17"/>
        <v>0</v>
      </c>
      <c r="G49" s="230">
        <f t="shared" si="17"/>
        <v>0</v>
      </c>
      <c r="H49" s="230">
        <f t="shared" si="17"/>
        <v>0</v>
      </c>
      <c r="I49" s="230">
        <f t="shared" si="17"/>
        <v>0</v>
      </c>
      <c r="J49" s="230">
        <f t="shared" si="17"/>
        <v>0</v>
      </c>
      <c r="K49" s="230">
        <f t="shared" si="17"/>
        <v>0</v>
      </c>
      <c r="L49" s="230">
        <f t="shared" si="17"/>
        <v>0</v>
      </c>
      <c r="M49" s="230">
        <f t="shared" si="17"/>
        <v>0</v>
      </c>
      <c r="N49" s="230">
        <f t="shared" si="17"/>
        <v>0</v>
      </c>
      <c r="O49" s="230">
        <f t="shared" si="17"/>
        <v>0</v>
      </c>
      <c r="P49" s="230">
        <f t="shared" si="17"/>
        <v>0</v>
      </c>
      <c r="Q49" s="230">
        <f t="shared" si="17"/>
        <v>0</v>
      </c>
      <c r="R49" s="230">
        <f t="shared" si="17"/>
        <v>0</v>
      </c>
      <c r="S49" s="230">
        <f t="shared" si="17"/>
        <v>0</v>
      </c>
      <c r="T49" s="230">
        <f t="shared" si="17"/>
        <v>0</v>
      </c>
      <c r="U49" s="230">
        <f t="shared" si="17"/>
        <v>0</v>
      </c>
      <c r="V49" s="230">
        <f t="shared" si="17"/>
        <v>0</v>
      </c>
      <c r="W49" s="230">
        <f t="shared" si="17"/>
        <v>0</v>
      </c>
      <c r="X49" s="230">
        <f t="shared" si="17"/>
        <v>0</v>
      </c>
      <c r="Y49" s="231">
        <f t="shared" si="5"/>
        <v>0</v>
      </c>
      <c r="Z49" s="233">
        <f t="shared" ref="Z49" si="18">SUM(Z41:Z48)</f>
        <v>0</v>
      </c>
    </row>
    <row r="50" spans="1:26" ht="13.5" thickBot="1" x14ac:dyDescent="0.3">
      <c r="A50" s="234"/>
      <c r="B50" s="235" t="s">
        <v>39</v>
      </c>
      <c r="C50" s="236">
        <f>C40+C49</f>
        <v>0</v>
      </c>
      <c r="D50" s="236">
        <f t="shared" ref="D50:X50" si="19">D40+D49</f>
        <v>0</v>
      </c>
      <c r="E50" s="236">
        <f t="shared" si="19"/>
        <v>0</v>
      </c>
      <c r="F50" s="236">
        <f t="shared" si="19"/>
        <v>0</v>
      </c>
      <c r="G50" s="236">
        <f t="shared" si="19"/>
        <v>0</v>
      </c>
      <c r="H50" s="236">
        <f t="shared" si="19"/>
        <v>0</v>
      </c>
      <c r="I50" s="236">
        <f t="shared" si="19"/>
        <v>0</v>
      </c>
      <c r="J50" s="236">
        <f t="shared" si="19"/>
        <v>0</v>
      </c>
      <c r="K50" s="236">
        <f t="shared" si="19"/>
        <v>0</v>
      </c>
      <c r="L50" s="236">
        <f t="shared" si="19"/>
        <v>0</v>
      </c>
      <c r="M50" s="236">
        <f t="shared" si="19"/>
        <v>0</v>
      </c>
      <c r="N50" s="236">
        <f t="shared" si="19"/>
        <v>0</v>
      </c>
      <c r="O50" s="236">
        <f t="shared" si="19"/>
        <v>0</v>
      </c>
      <c r="P50" s="236">
        <f t="shared" si="19"/>
        <v>0</v>
      </c>
      <c r="Q50" s="236">
        <f t="shared" si="19"/>
        <v>0</v>
      </c>
      <c r="R50" s="236">
        <f t="shared" si="19"/>
        <v>0</v>
      </c>
      <c r="S50" s="236">
        <f t="shared" si="19"/>
        <v>0</v>
      </c>
      <c r="T50" s="236">
        <f t="shared" si="19"/>
        <v>0</v>
      </c>
      <c r="U50" s="236">
        <f t="shared" si="19"/>
        <v>0</v>
      </c>
      <c r="V50" s="236">
        <f t="shared" si="19"/>
        <v>0</v>
      </c>
      <c r="W50" s="236">
        <f t="shared" si="19"/>
        <v>0</v>
      </c>
      <c r="X50" s="236">
        <f t="shared" si="19"/>
        <v>0</v>
      </c>
      <c r="Y50" s="237">
        <f t="shared" si="5"/>
        <v>0</v>
      </c>
      <c r="Z50" s="238">
        <f t="shared" ref="Z50" si="20">Z40+Z49</f>
        <v>0</v>
      </c>
    </row>
    <row r="51" spans="1:26" x14ac:dyDescent="0.25">
      <c r="A51" s="239"/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</row>
    <row r="52" spans="1:26" x14ac:dyDescent="0.25"/>
    <row r="53" spans="1:26" x14ac:dyDescent="0.25"/>
    <row r="54" spans="1:26" x14ac:dyDescent="0.25"/>
    <row r="55" spans="1:26" x14ac:dyDescent="0.25"/>
    <row r="56" spans="1:26" x14ac:dyDescent="0.25"/>
    <row r="57" spans="1:26" x14ac:dyDescent="0.25"/>
    <row r="58" spans="1:26" x14ac:dyDescent="0.25"/>
    <row r="59" spans="1:26" x14ac:dyDescent="0.25"/>
    <row r="60" spans="1:26" x14ac:dyDescent="0.25"/>
    <row r="61" spans="1:26" x14ac:dyDescent="0.25"/>
    <row r="62" spans="1:26" x14ac:dyDescent="0.25"/>
    <row r="63" spans="1:26" x14ac:dyDescent="0.25"/>
    <row r="64" spans="1:26" x14ac:dyDescent="0.25"/>
    <row r="65" x14ac:dyDescent="0.25"/>
    <row r="66" x14ac:dyDescent="0.25"/>
    <row r="67" x14ac:dyDescent="0.25"/>
  </sheetData>
  <mergeCells count="27">
    <mergeCell ref="A15:Y15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C13:L13"/>
    <mergeCell ref="A17:A20"/>
    <mergeCell ref="B17:B20"/>
    <mergeCell ref="C17:D19"/>
    <mergeCell ref="E17:G18"/>
    <mergeCell ref="H17:H19"/>
    <mergeCell ref="I17:P18"/>
    <mergeCell ref="I19:J19"/>
    <mergeCell ref="K19:L19"/>
    <mergeCell ref="M19:N19"/>
    <mergeCell ref="Q17:Q19"/>
    <mergeCell ref="R17:R19"/>
    <mergeCell ref="S17:T19"/>
    <mergeCell ref="U17:V19"/>
    <mergeCell ref="W17:X19"/>
    <mergeCell ref="Y17:Z19"/>
  </mergeCells>
  <dataValidations count="3">
    <dataValidation type="decimal" operator="greaterThan" allowBlank="1" showInputMessage="1" showErrorMessage="1" sqref="L22:L39 T22:T39 D41:D48 D22:D39 J22:J39 V22:V39 Q22:R39 Q41:R48 V41:V48 T41:T48 J41:J48 L41:L48" xr:uid="{00000000-0002-0000-0100-000000000000}">
      <formula1>-1000000000003</formula1>
    </dataValidation>
    <dataValidation type="whole" operator="greaterThanOrEqual" allowBlank="1" showInputMessage="1" showErrorMessage="1" sqref="C22:C39 C7:L7 K22:K39 O22:O39 S22:S39 C41:C48 I22:I39 U22:U39 E22:F39 E41:F48 U41:U48 O41:O48 K41:K48 S41:S48 I41:I48" xr:uid="{00000000-0002-0000-0100-000001000000}">
      <formula1>0</formula1>
    </dataValidation>
    <dataValidation type="date" operator="greaterThan" allowBlank="1" showInputMessage="1" showErrorMessage="1" sqref="C5:L6 C11:L11" xr:uid="{00000000-0002-0000-0100-000002000000}">
      <formula1>32874</formula1>
    </dataValidation>
  </dataValidations>
  <pageMargins left="0.31496062992125984" right="0.31496062992125984" top="0.35433070866141736" bottom="0.35433070866141736" header="0.31496062992125984" footer="0.31496062992125984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WVO184"/>
  <sheetViews>
    <sheetView showGridLines="0" showZeros="0" topLeftCell="A157" workbookViewId="0">
      <selection activeCell="A4" sqref="A4:B4"/>
    </sheetView>
  </sheetViews>
  <sheetFormatPr defaultColWidth="0" defaultRowHeight="12.75" zeroHeight="1" x14ac:dyDescent="0.25"/>
  <cols>
    <col min="1" max="1" width="11.140625" style="267" customWidth="1"/>
    <col min="2" max="2" width="43.140625" style="251" customWidth="1"/>
    <col min="3" max="3" width="6.42578125" style="251" customWidth="1"/>
    <col min="4" max="4" width="10.28515625" style="268" customWidth="1"/>
    <col min="5" max="5" width="12.5703125" style="268" customWidth="1"/>
    <col min="6" max="6" width="9" style="268" customWidth="1"/>
    <col min="7" max="7" width="9.28515625" style="268" customWidth="1"/>
    <col min="8" max="8" width="1.85546875" style="265" customWidth="1"/>
    <col min="9" max="256" width="9.140625" style="269" hidden="1"/>
    <col min="257" max="257" width="14.140625" style="269" hidden="1"/>
    <col min="258" max="258" width="70" style="269" hidden="1"/>
    <col min="259" max="259" width="7.85546875" style="269" hidden="1"/>
    <col min="260" max="260" width="8.42578125" style="269" hidden="1"/>
    <col min="261" max="261" width="12.28515625" style="269" hidden="1"/>
    <col min="262" max="262" width="12.7109375" style="269" hidden="1"/>
    <col min="263" max="263" width="16" style="269" hidden="1"/>
    <col min="264" max="512" width="9.140625" style="269" hidden="1"/>
    <col min="513" max="513" width="14.140625" style="269" hidden="1"/>
    <col min="514" max="514" width="70" style="269" hidden="1"/>
    <col min="515" max="515" width="7.85546875" style="269" hidden="1"/>
    <col min="516" max="516" width="8.42578125" style="269" hidden="1"/>
    <col min="517" max="517" width="12.28515625" style="269" hidden="1"/>
    <col min="518" max="518" width="12.7109375" style="269" hidden="1"/>
    <col min="519" max="519" width="16" style="269" hidden="1"/>
    <col min="520" max="768" width="9.140625" style="269" hidden="1"/>
    <col min="769" max="769" width="14.140625" style="269" hidden="1"/>
    <col min="770" max="770" width="70" style="269" hidden="1"/>
    <col min="771" max="771" width="7.85546875" style="269" hidden="1"/>
    <col min="772" max="772" width="8.42578125" style="269" hidden="1"/>
    <col min="773" max="773" width="12.28515625" style="269" hidden="1"/>
    <col min="774" max="774" width="12.7109375" style="269" hidden="1"/>
    <col min="775" max="775" width="16" style="269" hidden="1"/>
    <col min="776" max="1024" width="9.140625" style="269" hidden="1"/>
    <col min="1025" max="1025" width="14.140625" style="269" hidden="1"/>
    <col min="1026" max="1026" width="70" style="269" hidden="1"/>
    <col min="1027" max="1027" width="7.85546875" style="269" hidden="1"/>
    <col min="1028" max="1028" width="8.42578125" style="269" hidden="1"/>
    <col min="1029" max="1029" width="12.28515625" style="269" hidden="1"/>
    <col min="1030" max="1030" width="12.7109375" style="269" hidden="1"/>
    <col min="1031" max="1031" width="16" style="269" hidden="1"/>
    <col min="1032" max="1280" width="9.140625" style="269" hidden="1"/>
    <col min="1281" max="1281" width="14.140625" style="269" hidden="1"/>
    <col min="1282" max="1282" width="70" style="269" hidden="1"/>
    <col min="1283" max="1283" width="7.85546875" style="269" hidden="1"/>
    <col min="1284" max="1284" width="8.42578125" style="269" hidden="1"/>
    <col min="1285" max="1285" width="12.28515625" style="269" hidden="1"/>
    <col min="1286" max="1286" width="12.7109375" style="269" hidden="1"/>
    <col min="1287" max="1287" width="16" style="269" hidden="1"/>
    <col min="1288" max="1536" width="9.140625" style="269" hidden="1"/>
    <col min="1537" max="1537" width="14.140625" style="269" hidden="1"/>
    <col min="1538" max="1538" width="70" style="269" hidden="1"/>
    <col min="1539" max="1539" width="7.85546875" style="269" hidden="1"/>
    <col min="1540" max="1540" width="8.42578125" style="269" hidden="1"/>
    <col min="1541" max="1541" width="12.28515625" style="269" hidden="1"/>
    <col min="1542" max="1542" width="12.7109375" style="269" hidden="1"/>
    <col min="1543" max="1543" width="16" style="269" hidden="1"/>
    <col min="1544" max="1792" width="9.140625" style="269" hidden="1"/>
    <col min="1793" max="1793" width="14.140625" style="269" hidden="1"/>
    <col min="1794" max="1794" width="70" style="269" hidden="1"/>
    <col min="1795" max="1795" width="7.85546875" style="269" hidden="1"/>
    <col min="1796" max="1796" width="8.42578125" style="269" hidden="1"/>
    <col min="1797" max="1797" width="12.28515625" style="269" hidden="1"/>
    <col min="1798" max="1798" width="12.7109375" style="269" hidden="1"/>
    <col min="1799" max="1799" width="16" style="269" hidden="1"/>
    <col min="1800" max="2048" width="9.140625" style="269" hidden="1"/>
    <col min="2049" max="2049" width="14.140625" style="269" hidden="1"/>
    <col min="2050" max="2050" width="70" style="269" hidden="1"/>
    <col min="2051" max="2051" width="7.85546875" style="269" hidden="1"/>
    <col min="2052" max="2052" width="8.42578125" style="269" hidden="1"/>
    <col min="2053" max="2053" width="12.28515625" style="269" hidden="1"/>
    <col min="2054" max="2054" width="12.7109375" style="269" hidden="1"/>
    <col min="2055" max="2055" width="16" style="269" hidden="1"/>
    <col min="2056" max="2304" width="9.140625" style="269" hidden="1"/>
    <col min="2305" max="2305" width="14.140625" style="269" hidden="1"/>
    <col min="2306" max="2306" width="70" style="269" hidden="1"/>
    <col min="2307" max="2307" width="7.85546875" style="269" hidden="1"/>
    <col min="2308" max="2308" width="8.42578125" style="269" hidden="1"/>
    <col min="2309" max="2309" width="12.28515625" style="269" hidden="1"/>
    <col min="2310" max="2310" width="12.7109375" style="269" hidden="1"/>
    <col min="2311" max="2311" width="16" style="269" hidden="1"/>
    <col min="2312" max="2560" width="9.140625" style="269" hidden="1"/>
    <col min="2561" max="2561" width="14.140625" style="269" hidden="1"/>
    <col min="2562" max="2562" width="70" style="269" hidden="1"/>
    <col min="2563" max="2563" width="7.85546875" style="269" hidden="1"/>
    <col min="2564" max="2564" width="8.42578125" style="269" hidden="1"/>
    <col min="2565" max="2565" width="12.28515625" style="269" hidden="1"/>
    <col min="2566" max="2566" width="12.7109375" style="269" hidden="1"/>
    <col min="2567" max="2567" width="16" style="269" hidden="1"/>
    <col min="2568" max="2816" width="9.140625" style="269" hidden="1"/>
    <col min="2817" max="2817" width="14.140625" style="269" hidden="1"/>
    <col min="2818" max="2818" width="70" style="269" hidden="1"/>
    <col min="2819" max="2819" width="7.85546875" style="269" hidden="1"/>
    <col min="2820" max="2820" width="8.42578125" style="269" hidden="1"/>
    <col min="2821" max="2821" width="12.28515625" style="269" hidden="1"/>
    <col min="2822" max="2822" width="12.7109375" style="269" hidden="1"/>
    <col min="2823" max="2823" width="16" style="269" hidden="1"/>
    <col min="2824" max="3072" width="9.140625" style="269" hidden="1"/>
    <col min="3073" max="3073" width="14.140625" style="269" hidden="1"/>
    <col min="3074" max="3074" width="70" style="269" hidden="1"/>
    <col min="3075" max="3075" width="7.85546875" style="269" hidden="1"/>
    <col min="3076" max="3076" width="8.42578125" style="269" hidden="1"/>
    <col min="3077" max="3077" width="12.28515625" style="269" hidden="1"/>
    <col min="3078" max="3078" width="12.7109375" style="269" hidden="1"/>
    <col min="3079" max="3079" width="16" style="269" hidden="1"/>
    <col min="3080" max="3328" width="9.140625" style="269" hidden="1"/>
    <col min="3329" max="3329" width="14.140625" style="269" hidden="1"/>
    <col min="3330" max="3330" width="70" style="269" hidden="1"/>
    <col min="3331" max="3331" width="7.85546875" style="269" hidden="1"/>
    <col min="3332" max="3332" width="8.42578125" style="269" hidden="1"/>
    <col min="3333" max="3333" width="12.28515625" style="269" hidden="1"/>
    <col min="3334" max="3334" width="12.7109375" style="269" hidden="1"/>
    <col min="3335" max="3335" width="16" style="269" hidden="1"/>
    <col min="3336" max="3584" width="9.140625" style="269" hidden="1"/>
    <col min="3585" max="3585" width="14.140625" style="269" hidden="1"/>
    <col min="3586" max="3586" width="70" style="269" hidden="1"/>
    <col min="3587" max="3587" width="7.85546875" style="269" hidden="1"/>
    <col min="3588" max="3588" width="8.42578125" style="269" hidden="1"/>
    <col min="3589" max="3589" width="12.28515625" style="269" hidden="1"/>
    <col min="3590" max="3590" width="12.7109375" style="269" hidden="1"/>
    <col min="3591" max="3591" width="16" style="269" hidden="1"/>
    <col min="3592" max="3840" width="9.140625" style="269" hidden="1"/>
    <col min="3841" max="3841" width="14.140625" style="269" hidden="1"/>
    <col min="3842" max="3842" width="70" style="269" hidden="1"/>
    <col min="3843" max="3843" width="7.85546875" style="269" hidden="1"/>
    <col min="3844" max="3844" width="8.42578125" style="269" hidden="1"/>
    <col min="3845" max="3845" width="12.28515625" style="269" hidden="1"/>
    <col min="3846" max="3846" width="12.7109375" style="269" hidden="1"/>
    <col min="3847" max="3847" width="16" style="269" hidden="1"/>
    <col min="3848" max="4096" width="9.140625" style="269" hidden="1"/>
    <col min="4097" max="4097" width="14.140625" style="269" hidden="1"/>
    <col min="4098" max="4098" width="70" style="269" hidden="1"/>
    <col min="4099" max="4099" width="7.85546875" style="269" hidden="1"/>
    <col min="4100" max="4100" width="8.42578125" style="269" hidden="1"/>
    <col min="4101" max="4101" width="12.28515625" style="269" hidden="1"/>
    <col min="4102" max="4102" width="12.7109375" style="269" hidden="1"/>
    <col min="4103" max="4103" width="16" style="269" hidden="1"/>
    <col min="4104" max="4352" width="9.140625" style="269" hidden="1"/>
    <col min="4353" max="4353" width="14.140625" style="269" hidden="1"/>
    <col min="4354" max="4354" width="70" style="269" hidden="1"/>
    <col min="4355" max="4355" width="7.85546875" style="269" hidden="1"/>
    <col min="4356" max="4356" width="8.42578125" style="269" hidden="1"/>
    <col min="4357" max="4357" width="12.28515625" style="269" hidden="1"/>
    <col min="4358" max="4358" width="12.7109375" style="269" hidden="1"/>
    <col min="4359" max="4359" width="16" style="269" hidden="1"/>
    <col min="4360" max="4608" width="9.140625" style="269" hidden="1"/>
    <col min="4609" max="4609" width="14.140625" style="269" hidden="1"/>
    <col min="4610" max="4610" width="70" style="269" hidden="1"/>
    <col min="4611" max="4611" width="7.85546875" style="269" hidden="1"/>
    <col min="4612" max="4612" width="8.42578125" style="269" hidden="1"/>
    <col min="4613" max="4613" width="12.28515625" style="269" hidden="1"/>
    <col min="4614" max="4614" width="12.7109375" style="269" hidden="1"/>
    <col min="4615" max="4615" width="16" style="269" hidden="1"/>
    <col min="4616" max="4864" width="9.140625" style="269" hidden="1"/>
    <col min="4865" max="4865" width="14.140625" style="269" hidden="1"/>
    <col min="4866" max="4866" width="70" style="269" hidden="1"/>
    <col min="4867" max="4867" width="7.85546875" style="269" hidden="1"/>
    <col min="4868" max="4868" width="8.42578125" style="269" hidden="1"/>
    <col min="4869" max="4869" width="12.28515625" style="269" hidden="1"/>
    <col min="4870" max="4870" width="12.7109375" style="269" hidden="1"/>
    <col min="4871" max="4871" width="16" style="269" hidden="1"/>
    <col min="4872" max="5120" width="9.140625" style="269" hidden="1"/>
    <col min="5121" max="5121" width="14.140625" style="269" hidden="1"/>
    <col min="5122" max="5122" width="70" style="269" hidden="1"/>
    <col min="5123" max="5123" width="7.85546875" style="269" hidden="1"/>
    <col min="5124" max="5124" width="8.42578125" style="269" hidden="1"/>
    <col min="5125" max="5125" width="12.28515625" style="269" hidden="1"/>
    <col min="5126" max="5126" width="12.7109375" style="269" hidden="1"/>
    <col min="5127" max="5127" width="16" style="269" hidden="1"/>
    <col min="5128" max="5376" width="9.140625" style="269" hidden="1"/>
    <col min="5377" max="5377" width="14.140625" style="269" hidden="1"/>
    <col min="5378" max="5378" width="70" style="269" hidden="1"/>
    <col min="5379" max="5379" width="7.85546875" style="269" hidden="1"/>
    <col min="5380" max="5380" width="8.42578125" style="269" hidden="1"/>
    <col min="5381" max="5381" width="12.28515625" style="269" hidden="1"/>
    <col min="5382" max="5382" width="12.7109375" style="269" hidden="1"/>
    <col min="5383" max="5383" width="16" style="269" hidden="1"/>
    <col min="5384" max="5632" width="9.140625" style="269" hidden="1"/>
    <col min="5633" max="5633" width="14.140625" style="269" hidden="1"/>
    <col min="5634" max="5634" width="70" style="269" hidden="1"/>
    <col min="5635" max="5635" width="7.85546875" style="269" hidden="1"/>
    <col min="5636" max="5636" width="8.42578125" style="269" hidden="1"/>
    <col min="5637" max="5637" width="12.28515625" style="269" hidden="1"/>
    <col min="5638" max="5638" width="12.7109375" style="269" hidden="1"/>
    <col min="5639" max="5639" width="16" style="269" hidden="1"/>
    <col min="5640" max="5888" width="9.140625" style="269" hidden="1"/>
    <col min="5889" max="5889" width="14.140625" style="269" hidden="1"/>
    <col min="5890" max="5890" width="70" style="269" hidden="1"/>
    <col min="5891" max="5891" width="7.85546875" style="269" hidden="1"/>
    <col min="5892" max="5892" width="8.42578125" style="269" hidden="1"/>
    <col min="5893" max="5893" width="12.28515625" style="269" hidden="1"/>
    <col min="5894" max="5894" width="12.7109375" style="269" hidden="1"/>
    <col min="5895" max="5895" width="16" style="269" hidden="1"/>
    <col min="5896" max="6144" width="9.140625" style="269" hidden="1"/>
    <col min="6145" max="6145" width="14.140625" style="269" hidden="1"/>
    <col min="6146" max="6146" width="70" style="269" hidden="1"/>
    <col min="6147" max="6147" width="7.85546875" style="269" hidden="1"/>
    <col min="6148" max="6148" width="8.42578125" style="269" hidden="1"/>
    <col min="6149" max="6149" width="12.28515625" style="269" hidden="1"/>
    <col min="6150" max="6150" width="12.7109375" style="269" hidden="1"/>
    <col min="6151" max="6151" width="16" style="269" hidden="1"/>
    <col min="6152" max="6400" width="9.140625" style="269" hidden="1"/>
    <col min="6401" max="6401" width="14.140625" style="269" hidden="1"/>
    <col min="6402" max="6402" width="70" style="269" hidden="1"/>
    <col min="6403" max="6403" width="7.85546875" style="269" hidden="1"/>
    <col min="6404" max="6404" width="8.42578125" style="269" hidden="1"/>
    <col min="6405" max="6405" width="12.28515625" style="269" hidden="1"/>
    <col min="6406" max="6406" width="12.7109375" style="269" hidden="1"/>
    <col min="6407" max="6407" width="16" style="269" hidden="1"/>
    <col min="6408" max="6656" width="9.140625" style="269" hidden="1"/>
    <col min="6657" max="6657" width="14.140625" style="269" hidden="1"/>
    <col min="6658" max="6658" width="70" style="269" hidden="1"/>
    <col min="6659" max="6659" width="7.85546875" style="269" hidden="1"/>
    <col min="6660" max="6660" width="8.42578125" style="269" hidden="1"/>
    <col min="6661" max="6661" width="12.28515625" style="269" hidden="1"/>
    <col min="6662" max="6662" width="12.7109375" style="269" hidden="1"/>
    <col min="6663" max="6663" width="16" style="269" hidden="1"/>
    <col min="6664" max="6912" width="9.140625" style="269" hidden="1"/>
    <col min="6913" max="6913" width="14.140625" style="269" hidden="1"/>
    <col min="6914" max="6914" width="70" style="269" hidden="1"/>
    <col min="6915" max="6915" width="7.85546875" style="269" hidden="1"/>
    <col min="6916" max="6916" width="8.42578125" style="269" hidden="1"/>
    <col min="6917" max="6917" width="12.28515625" style="269" hidden="1"/>
    <col min="6918" max="6918" width="12.7109375" style="269" hidden="1"/>
    <col min="6919" max="6919" width="16" style="269" hidden="1"/>
    <col min="6920" max="7168" width="9.140625" style="269" hidden="1"/>
    <col min="7169" max="7169" width="14.140625" style="269" hidden="1"/>
    <col min="7170" max="7170" width="70" style="269" hidden="1"/>
    <col min="7171" max="7171" width="7.85546875" style="269" hidden="1"/>
    <col min="7172" max="7172" width="8.42578125" style="269" hidden="1"/>
    <col min="7173" max="7173" width="12.28515625" style="269" hidden="1"/>
    <col min="7174" max="7174" width="12.7109375" style="269" hidden="1"/>
    <col min="7175" max="7175" width="16" style="269" hidden="1"/>
    <col min="7176" max="7424" width="9.140625" style="269" hidden="1"/>
    <col min="7425" max="7425" width="14.140625" style="269" hidden="1"/>
    <col min="7426" max="7426" width="70" style="269" hidden="1"/>
    <col min="7427" max="7427" width="7.85546875" style="269" hidden="1"/>
    <col min="7428" max="7428" width="8.42578125" style="269" hidden="1"/>
    <col min="7429" max="7429" width="12.28515625" style="269" hidden="1"/>
    <col min="7430" max="7430" width="12.7109375" style="269" hidden="1"/>
    <col min="7431" max="7431" width="16" style="269" hidden="1"/>
    <col min="7432" max="7680" width="9.140625" style="269" hidden="1"/>
    <col min="7681" max="7681" width="14.140625" style="269" hidden="1"/>
    <col min="7682" max="7682" width="70" style="269" hidden="1"/>
    <col min="7683" max="7683" width="7.85546875" style="269" hidden="1"/>
    <col min="7684" max="7684" width="8.42578125" style="269" hidden="1"/>
    <col min="7685" max="7685" width="12.28515625" style="269" hidden="1"/>
    <col min="7686" max="7686" width="12.7109375" style="269" hidden="1"/>
    <col min="7687" max="7687" width="16" style="269" hidden="1"/>
    <col min="7688" max="7936" width="9.140625" style="269" hidden="1"/>
    <col min="7937" max="7937" width="14.140625" style="269" hidden="1"/>
    <col min="7938" max="7938" width="70" style="269" hidden="1"/>
    <col min="7939" max="7939" width="7.85546875" style="269" hidden="1"/>
    <col min="7940" max="7940" width="8.42578125" style="269" hidden="1"/>
    <col min="7941" max="7941" width="12.28515625" style="269" hidden="1"/>
    <col min="7942" max="7942" width="12.7109375" style="269" hidden="1"/>
    <col min="7943" max="7943" width="16" style="269" hidden="1"/>
    <col min="7944" max="8192" width="9.140625" style="269" hidden="1"/>
    <col min="8193" max="8193" width="14.140625" style="269" hidden="1"/>
    <col min="8194" max="8194" width="70" style="269" hidden="1"/>
    <col min="8195" max="8195" width="7.85546875" style="269" hidden="1"/>
    <col min="8196" max="8196" width="8.42578125" style="269" hidden="1"/>
    <col min="8197" max="8197" width="12.28515625" style="269" hidden="1"/>
    <col min="8198" max="8198" width="12.7109375" style="269" hidden="1"/>
    <col min="8199" max="8199" width="16" style="269" hidden="1"/>
    <col min="8200" max="8448" width="9.140625" style="269" hidden="1"/>
    <col min="8449" max="8449" width="14.140625" style="269" hidden="1"/>
    <col min="8450" max="8450" width="70" style="269" hidden="1"/>
    <col min="8451" max="8451" width="7.85546875" style="269" hidden="1"/>
    <col min="8452" max="8452" width="8.42578125" style="269" hidden="1"/>
    <col min="8453" max="8453" width="12.28515625" style="269" hidden="1"/>
    <col min="8454" max="8454" width="12.7109375" style="269" hidden="1"/>
    <col min="8455" max="8455" width="16" style="269" hidden="1"/>
    <col min="8456" max="8704" width="9.140625" style="269" hidden="1"/>
    <col min="8705" max="8705" width="14.140625" style="269" hidden="1"/>
    <col min="8706" max="8706" width="70" style="269" hidden="1"/>
    <col min="8707" max="8707" width="7.85546875" style="269" hidden="1"/>
    <col min="8708" max="8708" width="8.42578125" style="269" hidden="1"/>
    <col min="8709" max="8709" width="12.28515625" style="269" hidden="1"/>
    <col min="8710" max="8710" width="12.7109375" style="269" hidden="1"/>
    <col min="8711" max="8711" width="16" style="269" hidden="1"/>
    <col min="8712" max="8960" width="9.140625" style="269" hidden="1"/>
    <col min="8961" max="8961" width="14.140625" style="269" hidden="1"/>
    <col min="8962" max="8962" width="70" style="269" hidden="1"/>
    <col min="8963" max="8963" width="7.85546875" style="269" hidden="1"/>
    <col min="8964" max="8964" width="8.42578125" style="269" hidden="1"/>
    <col min="8965" max="8965" width="12.28515625" style="269" hidden="1"/>
    <col min="8966" max="8966" width="12.7109375" style="269" hidden="1"/>
    <col min="8967" max="8967" width="16" style="269" hidden="1"/>
    <col min="8968" max="9216" width="9.140625" style="269" hidden="1"/>
    <col min="9217" max="9217" width="14.140625" style="269" hidden="1"/>
    <col min="9218" max="9218" width="70" style="269" hidden="1"/>
    <col min="9219" max="9219" width="7.85546875" style="269" hidden="1"/>
    <col min="9220" max="9220" width="8.42578125" style="269" hidden="1"/>
    <col min="9221" max="9221" width="12.28515625" style="269" hidden="1"/>
    <col min="9222" max="9222" width="12.7109375" style="269" hidden="1"/>
    <col min="9223" max="9223" width="16" style="269" hidden="1"/>
    <col min="9224" max="9472" width="9.140625" style="269" hidden="1"/>
    <col min="9473" max="9473" width="14.140625" style="269" hidden="1"/>
    <col min="9474" max="9474" width="70" style="269" hidden="1"/>
    <col min="9475" max="9475" width="7.85546875" style="269" hidden="1"/>
    <col min="9476" max="9476" width="8.42578125" style="269" hidden="1"/>
    <col min="9477" max="9477" width="12.28515625" style="269" hidden="1"/>
    <col min="9478" max="9478" width="12.7109375" style="269" hidden="1"/>
    <col min="9479" max="9479" width="16" style="269" hidden="1"/>
    <col min="9480" max="9728" width="9.140625" style="269" hidden="1"/>
    <col min="9729" max="9729" width="14.140625" style="269" hidden="1"/>
    <col min="9730" max="9730" width="70" style="269" hidden="1"/>
    <col min="9731" max="9731" width="7.85546875" style="269" hidden="1"/>
    <col min="9732" max="9732" width="8.42578125" style="269" hidden="1"/>
    <col min="9733" max="9733" width="12.28515625" style="269" hidden="1"/>
    <col min="9734" max="9734" width="12.7109375" style="269" hidden="1"/>
    <col min="9735" max="9735" width="16" style="269" hidden="1"/>
    <col min="9736" max="9984" width="9.140625" style="269" hidden="1"/>
    <col min="9985" max="9985" width="14.140625" style="269" hidden="1"/>
    <col min="9986" max="9986" width="70" style="269" hidden="1"/>
    <col min="9987" max="9987" width="7.85546875" style="269" hidden="1"/>
    <col min="9988" max="9988" width="8.42578125" style="269" hidden="1"/>
    <col min="9989" max="9989" width="12.28515625" style="269" hidden="1"/>
    <col min="9990" max="9990" width="12.7109375" style="269" hidden="1"/>
    <col min="9991" max="9991" width="16" style="269" hidden="1"/>
    <col min="9992" max="10240" width="9.140625" style="269" hidden="1"/>
    <col min="10241" max="10241" width="14.140625" style="269" hidden="1"/>
    <col min="10242" max="10242" width="70" style="269" hidden="1"/>
    <col min="10243" max="10243" width="7.85546875" style="269" hidden="1"/>
    <col min="10244" max="10244" width="8.42578125" style="269" hidden="1"/>
    <col min="10245" max="10245" width="12.28515625" style="269" hidden="1"/>
    <col min="10246" max="10246" width="12.7109375" style="269" hidden="1"/>
    <col min="10247" max="10247" width="16" style="269" hidden="1"/>
    <col min="10248" max="10496" width="9.140625" style="269" hidden="1"/>
    <col min="10497" max="10497" width="14.140625" style="269" hidden="1"/>
    <col min="10498" max="10498" width="70" style="269" hidden="1"/>
    <col min="10499" max="10499" width="7.85546875" style="269" hidden="1"/>
    <col min="10500" max="10500" width="8.42578125" style="269" hidden="1"/>
    <col min="10501" max="10501" width="12.28515625" style="269" hidden="1"/>
    <col min="10502" max="10502" width="12.7109375" style="269" hidden="1"/>
    <col min="10503" max="10503" width="16" style="269" hidden="1"/>
    <col min="10504" max="10752" width="9.140625" style="269" hidden="1"/>
    <col min="10753" max="10753" width="14.140625" style="269" hidden="1"/>
    <col min="10754" max="10754" width="70" style="269" hidden="1"/>
    <col min="10755" max="10755" width="7.85546875" style="269" hidden="1"/>
    <col min="10756" max="10756" width="8.42578125" style="269" hidden="1"/>
    <col min="10757" max="10757" width="12.28515625" style="269" hidden="1"/>
    <col min="10758" max="10758" width="12.7109375" style="269" hidden="1"/>
    <col min="10759" max="10759" width="16" style="269" hidden="1"/>
    <col min="10760" max="11008" width="9.140625" style="269" hidden="1"/>
    <col min="11009" max="11009" width="14.140625" style="269" hidden="1"/>
    <col min="11010" max="11010" width="70" style="269" hidden="1"/>
    <col min="11011" max="11011" width="7.85546875" style="269" hidden="1"/>
    <col min="11012" max="11012" width="8.42578125" style="269" hidden="1"/>
    <col min="11013" max="11013" width="12.28515625" style="269" hidden="1"/>
    <col min="11014" max="11014" width="12.7109375" style="269" hidden="1"/>
    <col min="11015" max="11015" width="16" style="269" hidden="1"/>
    <col min="11016" max="11264" width="9.140625" style="269" hidden="1"/>
    <col min="11265" max="11265" width="14.140625" style="269" hidden="1"/>
    <col min="11266" max="11266" width="70" style="269" hidden="1"/>
    <col min="11267" max="11267" width="7.85546875" style="269" hidden="1"/>
    <col min="11268" max="11268" width="8.42578125" style="269" hidden="1"/>
    <col min="11269" max="11269" width="12.28515625" style="269" hidden="1"/>
    <col min="11270" max="11270" width="12.7109375" style="269" hidden="1"/>
    <col min="11271" max="11271" width="16" style="269" hidden="1"/>
    <col min="11272" max="11520" width="9.140625" style="269" hidden="1"/>
    <col min="11521" max="11521" width="14.140625" style="269" hidden="1"/>
    <col min="11522" max="11522" width="70" style="269" hidden="1"/>
    <col min="11523" max="11523" width="7.85546875" style="269" hidden="1"/>
    <col min="11524" max="11524" width="8.42578125" style="269" hidden="1"/>
    <col min="11525" max="11525" width="12.28515625" style="269" hidden="1"/>
    <col min="11526" max="11526" width="12.7109375" style="269" hidden="1"/>
    <col min="11527" max="11527" width="16" style="269" hidden="1"/>
    <col min="11528" max="11776" width="9.140625" style="269" hidden="1"/>
    <col min="11777" max="11777" width="14.140625" style="269" hidden="1"/>
    <col min="11778" max="11778" width="70" style="269" hidden="1"/>
    <col min="11779" max="11779" width="7.85546875" style="269" hidden="1"/>
    <col min="11780" max="11780" width="8.42578125" style="269" hidden="1"/>
    <col min="11781" max="11781" width="12.28515625" style="269" hidden="1"/>
    <col min="11782" max="11782" width="12.7109375" style="269" hidden="1"/>
    <col min="11783" max="11783" width="16" style="269" hidden="1"/>
    <col min="11784" max="12032" width="9.140625" style="269" hidden="1"/>
    <col min="12033" max="12033" width="14.140625" style="269" hidden="1"/>
    <col min="12034" max="12034" width="70" style="269" hidden="1"/>
    <col min="12035" max="12035" width="7.85546875" style="269" hidden="1"/>
    <col min="12036" max="12036" width="8.42578125" style="269" hidden="1"/>
    <col min="12037" max="12037" width="12.28515625" style="269" hidden="1"/>
    <col min="12038" max="12038" width="12.7109375" style="269" hidden="1"/>
    <col min="12039" max="12039" width="16" style="269" hidden="1"/>
    <col min="12040" max="12288" width="9.140625" style="269" hidden="1"/>
    <col min="12289" max="12289" width="14.140625" style="269" hidden="1"/>
    <col min="12290" max="12290" width="70" style="269" hidden="1"/>
    <col min="12291" max="12291" width="7.85546875" style="269" hidden="1"/>
    <col min="12292" max="12292" width="8.42578125" style="269" hidden="1"/>
    <col min="12293" max="12293" width="12.28515625" style="269" hidden="1"/>
    <col min="12294" max="12294" width="12.7109375" style="269" hidden="1"/>
    <col min="12295" max="12295" width="16" style="269" hidden="1"/>
    <col min="12296" max="12544" width="9.140625" style="269" hidden="1"/>
    <col min="12545" max="12545" width="14.140625" style="269" hidden="1"/>
    <col min="12546" max="12546" width="70" style="269" hidden="1"/>
    <col min="12547" max="12547" width="7.85546875" style="269" hidden="1"/>
    <col min="12548" max="12548" width="8.42578125" style="269" hidden="1"/>
    <col min="12549" max="12549" width="12.28515625" style="269" hidden="1"/>
    <col min="12550" max="12550" width="12.7109375" style="269" hidden="1"/>
    <col min="12551" max="12551" width="16" style="269" hidden="1"/>
    <col min="12552" max="12800" width="9.140625" style="269" hidden="1"/>
    <col min="12801" max="12801" width="14.140625" style="269" hidden="1"/>
    <col min="12802" max="12802" width="70" style="269" hidden="1"/>
    <col min="12803" max="12803" width="7.85546875" style="269" hidden="1"/>
    <col min="12804" max="12804" width="8.42578125" style="269" hidden="1"/>
    <col min="12805" max="12805" width="12.28515625" style="269" hidden="1"/>
    <col min="12806" max="12806" width="12.7109375" style="269" hidden="1"/>
    <col min="12807" max="12807" width="16" style="269" hidden="1"/>
    <col min="12808" max="13056" width="9.140625" style="269" hidden="1"/>
    <col min="13057" max="13057" width="14.140625" style="269" hidden="1"/>
    <col min="13058" max="13058" width="70" style="269" hidden="1"/>
    <col min="13059" max="13059" width="7.85546875" style="269" hidden="1"/>
    <col min="13060" max="13060" width="8.42578125" style="269" hidden="1"/>
    <col min="13061" max="13061" width="12.28515625" style="269" hidden="1"/>
    <col min="13062" max="13062" width="12.7109375" style="269" hidden="1"/>
    <col min="13063" max="13063" width="16" style="269" hidden="1"/>
    <col min="13064" max="13312" width="9.140625" style="269" hidden="1"/>
    <col min="13313" max="13313" width="14.140625" style="269" hidden="1"/>
    <col min="13314" max="13314" width="70" style="269" hidden="1"/>
    <col min="13315" max="13315" width="7.85546875" style="269" hidden="1"/>
    <col min="13316" max="13316" width="8.42578125" style="269" hidden="1"/>
    <col min="13317" max="13317" width="12.28515625" style="269" hidden="1"/>
    <col min="13318" max="13318" width="12.7109375" style="269" hidden="1"/>
    <col min="13319" max="13319" width="16" style="269" hidden="1"/>
    <col min="13320" max="13568" width="9.140625" style="269" hidden="1"/>
    <col min="13569" max="13569" width="14.140625" style="269" hidden="1"/>
    <col min="13570" max="13570" width="70" style="269" hidden="1"/>
    <col min="13571" max="13571" width="7.85546875" style="269" hidden="1"/>
    <col min="13572" max="13572" width="8.42578125" style="269" hidden="1"/>
    <col min="13573" max="13573" width="12.28515625" style="269" hidden="1"/>
    <col min="13574" max="13574" width="12.7109375" style="269" hidden="1"/>
    <col min="13575" max="13575" width="16" style="269" hidden="1"/>
    <col min="13576" max="13824" width="9.140625" style="269" hidden="1"/>
    <col min="13825" max="13825" width="14.140625" style="269" hidden="1"/>
    <col min="13826" max="13826" width="70" style="269" hidden="1"/>
    <col min="13827" max="13827" width="7.85546875" style="269" hidden="1"/>
    <col min="13828" max="13828" width="8.42578125" style="269" hidden="1"/>
    <col min="13829" max="13829" width="12.28515625" style="269" hidden="1"/>
    <col min="13830" max="13830" width="12.7109375" style="269" hidden="1"/>
    <col min="13831" max="13831" width="16" style="269" hidden="1"/>
    <col min="13832" max="14080" width="9.140625" style="269" hidden="1"/>
    <col min="14081" max="14081" width="14.140625" style="269" hidden="1"/>
    <col min="14082" max="14082" width="70" style="269" hidden="1"/>
    <col min="14083" max="14083" width="7.85546875" style="269" hidden="1"/>
    <col min="14084" max="14084" width="8.42578125" style="269" hidden="1"/>
    <col min="14085" max="14085" width="12.28515625" style="269" hidden="1"/>
    <col min="14086" max="14086" width="12.7109375" style="269" hidden="1"/>
    <col min="14087" max="14087" width="16" style="269" hidden="1"/>
    <col min="14088" max="14336" width="9.140625" style="269" hidden="1"/>
    <col min="14337" max="14337" width="14.140625" style="269" hidden="1"/>
    <col min="14338" max="14338" width="70" style="269" hidden="1"/>
    <col min="14339" max="14339" width="7.85546875" style="269" hidden="1"/>
    <col min="14340" max="14340" width="8.42578125" style="269" hidden="1"/>
    <col min="14341" max="14341" width="12.28515625" style="269" hidden="1"/>
    <col min="14342" max="14342" width="12.7109375" style="269" hidden="1"/>
    <col min="14343" max="14343" width="16" style="269" hidden="1"/>
    <col min="14344" max="14592" width="9.140625" style="269" hidden="1"/>
    <col min="14593" max="14593" width="14.140625" style="269" hidden="1"/>
    <col min="14594" max="14594" width="70" style="269" hidden="1"/>
    <col min="14595" max="14595" width="7.85546875" style="269" hidden="1"/>
    <col min="14596" max="14596" width="8.42578125" style="269" hidden="1"/>
    <col min="14597" max="14597" width="12.28515625" style="269" hidden="1"/>
    <col min="14598" max="14598" width="12.7109375" style="269" hidden="1"/>
    <col min="14599" max="14599" width="16" style="269" hidden="1"/>
    <col min="14600" max="14848" width="9.140625" style="269" hidden="1"/>
    <col min="14849" max="14849" width="14.140625" style="269" hidden="1"/>
    <col min="14850" max="14850" width="70" style="269" hidden="1"/>
    <col min="14851" max="14851" width="7.85546875" style="269" hidden="1"/>
    <col min="14852" max="14852" width="8.42578125" style="269" hidden="1"/>
    <col min="14853" max="14853" width="12.28515625" style="269" hidden="1"/>
    <col min="14854" max="14854" width="12.7109375" style="269" hidden="1"/>
    <col min="14855" max="14855" width="16" style="269" hidden="1"/>
    <col min="14856" max="15104" width="9.140625" style="269" hidden="1"/>
    <col min="15105" max="15105" width="14.140625" style="269" hidden="1"/>
    <col min="15106" max="15106" width="70" style="269" hidden="1"/>
    <col min="15107" max="15107" width="7.85546875" style="269" hidden="1"/>
    <col min="15108" max="15108" width="8.42578125" style="269" hidden="1"/>
    <col min="15109" max="15109" width="12.28515625" style="269" hidden="1"/>
    <col min="15110" max="15110" width="12.7109375" style="269" hidden="1"/>
    <col min="15111" max="15111" width="16" style="269" hidden="1"/>
    <col min="15112" max="15360" width="9.140625" style="269" hidden="1"/>
    <col min="15361" max="15361" width="14.140625" style="269" hidden="1"/>
    <col min="15362" max="15362" width="70" style="269" hidden="1"/>
    <col min="15363" max="15363" width="7.85546875" style="269" hidden="1"/>
    <col min="15364" max="15364" width="8.42578125" style="269" hidden="1"/>
    <col min="15365" max="15365" width="12.28515625" style="269" hidden="1"/>
    <col min="15366" max="15366" width="12.7109375" style="269" hidden="1"/>
    <col min="15367" max="15367" width="16" style="269" hidden="1"/>
    <col min="15368" max="15616" width="9.140625" style="269" hidden="1"/>
    <col min="15617" max="15617" width="14.140625" style="269" hidden="1"/>
    <col min="15618" max="15618" width="70" style="269" hidden="1"/>
    <col min="15619" max="15619" width="7.85546875" style="269" hidden="1"/>
    <col min="15620" max="15620" width="8.42578125" style="269" hidden="1"/>
    <col min="15621" max="15621" width="12.28515625" style="269" hidden="1"/>
    <col min="15622" max="15622" width="12.7109375" style="269" hidden="1"/>
    <col min="15623" max="15623" width="16" style="269" hidden="1"/>
    <col min="15624" max="15872" width="9.140625" style="269" hidden="1"/>
    <col min="15873" max="15873" width="14.140625" style="269" hidden="1"/>
    <col min="15874" max="15874" width="70" style="269" hidden="1"/>
    <col min="15875" max="15875" width="7.85546875" style="269" hidden="1"/>
    <col min="15876" max="15876" width="8.42578125" style="269" hidden="1"/>
    <col min="15877" max="15877" width="12.28515625" style="269" hidden="1"/>
    <col min="15878" max="15878" width="12.7109375" style="269" hidden="1"/>
    <col min="15879" max="15879" width="16" style="269" hidden="1"/>
    <col min="15880" max="16128" width="9.140625" style="269" hidden="1"/>
    <col min="16129" max="16129" width="14.140625" style="269" hidden="1"/>
    <col min="16130" max="16130" width="70" style="269" hidden="1"/>
    <col min="16131" max="16131" width="7.85546875" style="269" hidden="1"/>
    <col min="16132" max="16132" width="8.42578125" style="269" hidden="1"/>
    <col min="16133" max="16133" width="12.28515625" style="269" hidden="1"/>
    <col min="16134" max="16134" width="12.7109375" style="269" hidden="1"/>
    <col min="16135" max="16135" width="16" style="269" hidden="1"/>
    <col min="16136" max="16384" width="9.140625" style="269" hidden="1"/>
  </cols>
  <sheetData>
    <row r="1" spans="1:34" s="246" customFormat="1" x14ac:dyDescent="0.25">
      <c r="A1" s="240"/>
      <c r="B1" s="241"/>
      <c r="C1" s="29"/>
      <c r="D1" s="242"/>
      <c r="E1" s="242"/>
      <c r="F1" s="243" t="s">
        <v>40</v>
      </c>
      <c r="G1" s="244" t="s">
        <v>238</v>
      </c>
      <c r="H1" s="245"/>
      <c r="AH1" s="247" t="s">
        <v>41</v>
      </c>
    </row>
    <row r="2" spans="1:34" s="250" customFormat="1" ht="15" x14ac:dyDescent="0.2">
      <c r="A2" s="441" t="s">
        <v>42</v>
      </c>
      <c r="B2" s="441"/>
      <c r="C2" s="442" t="s">
        <v>43</v>
      </c>
      <c r="D2" s="442"/>
      <c r="E2" s="442"/>
      <c r="F2" s="442"/>
      <c r="G2" s="442"/>
      <c r="H2" s="248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7" t="s">
        <v>41</v>
      </c>
    </row>
    <row r="3" spans="1:34" s="250" customFormat="1" ht="15" x14ac:dyDescent="0.2">
      <c r="A3" s="441" t="s">
        <v>44</v>
      </c>
      <c r="B3" s="441"/>
      <c r="C3" s="443" t="s">
        <v>43</v>
      </c>
      <c r="D3" s="443"/>
      <c r="E3" s="443"/>
      <c r="F3" s="443"/>
      <c r="G3" s="443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51" t="s">
        <v>41</v>
      </c>
    </row>
    <row r="4" spans="1:34" s="250" customFormat="1" ht="15" x14ac:dyDescent="0.2">
      <c r="A4" s="441" t="s">
        <v>81</v>
      </c>
      <c r="B4" s="441"/>
      <c r="C4" s="444"/>
      <c r="D4" s="444"/>
      <c r="E4" s="444"/>
      <c r="F4" s="444"/>
      <c r="G4" s="444"/>
      <c r="H4" s="248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7" t="s">
        <v>41</v>
      </c>
    </row>
    <row r="5" spans="1:34" s="250" customFormat="1" ht="15" x14ac:dyDescent="0.2">
      <c r="A5" s="441" t="s">
        <v>47</v>
      </c>
      <c r="B5" s="441"/>
      <c r="C5" s="445"/>
      <c r="D5" s="445"/>
      <c r="E5" s="445"/>
      <c r="F5" s="445"/>
      <c r="G5" s="445"/>
      <c r="H5" s="248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7" t="s">
        <v>41</v>
      </c>
    </row>
    <row r="6" spans="1:34" s="250" customFormat="1" ht="15" x14ac:dyDescent="0.2">
      <c r="A6" s="441" t="s">
        <v>48</v>
      </c>
      <c r="B6" s="441"/>
      <c r="C6" s="443" t="s">
        <v>43</v>
      </c>
      <c r="D6" s="443"/>
      <c r="E6" s="443"/>
      <c r="F6" s="443"/>
      <c r="G6" s="443"/>
      <c r="H6" s="248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51" t="s">
        <v>41</v>
      </c>
    </row>
    <row r="7" spans="1:34" s="250" customFormat="1" ht="15" x14ac:dyDescent="0.2">
      <c r="A7" s="441" t="s">
        <v>49</v>
      </c>
      <c r="B7" s="441"/>
      <c r="C7" s="443" t="s">
        <v>43</v>
      </c>
      <c r="D7" s="443"/>
      <c r="E7" s="443"/>
      <c r="F7" s="443"/>
      <c r="G7" s="443"/>
      <c r="H7" s="248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 t="s">
        <v>41</v>
      </c>
    </row>
    <row r="8" spans="1:34" s="250" customFormat="1" ht="15" x14ac:dyDescent="0.2">
      <c r="A8" s="441" t="s">
        <v>50</v>
      </c>
      <c r="B8" s="441"/>
      <c r="C8" s="443" t="s">
        <v>43</v>
      </c>
      <c r="D8" s="443"/>
      <c r="E8" s="443"/>
      <c r="F8" s="443"/>
      <c r="G8" s="443"/>
      <c r="H8" s="248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 t="s">
        <v>41</v>
      </c>
    </row>
    <row r="9" spans="1:34" s="250" customFormat="1" ht="15" x14ac:dyDescent="0.2">
      <c r="A9" s="441" t="s">
        <v>51</v>
      </c>
      <c r="B9" s="441"/>
      <c r="C9" s="444"/>
      <c r="D9" s="444"/>
      <c r="E9" s="444"/>
      <c r="F9" s="444"/>
      <c r="G9" s="444"/>
      <c r="H9" s="248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 t="s">
        <v>41</v>
      </c>
    </row>
    <row r="10" spans="1:34" s="250" customFormat="1" ht="15" x14ac:dyDescent="0.2">
      <c r="A10" s="89" t="s">
        <v>52</v>
      </c>
      <c r="B10" s="89"/>
      <c r="C10" s="443" t="s">
        <v>43</v>
      </c>
      <c r="D10" s="443"/>
      <c r="E10" s="443"/>
      <c r="F10" s="443"/>
      <c r="G10" s="443"/>
      <c r="H10" s="248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 t="s">
        <v>41</v>
      </c>
    </row>
    <row r="11" spans="1:34" s="250" customFormat="1" ht="15" x14ac:dyDescent="0.2">
      <c r="A11" s="441" t="s">
        <v>53</v>
      </c>
      <c r="B11" s="441"/>
      <c r="C11" s="443" t="s">
        <v>43</v>
      </c>
      <c r="D11" s="443"/>
      <c r="E11" s="443"/>
      <c r="F11" s="443"/>
      <c r="G11" s="443"/>
      <c r="H11" s="248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 t="s">
        <v>41</v>
      </c>
    </row>
    <row r="12" spans="1:34" s="246" customFormat="1" ht="15" x14ac:dyDescent="0.25">
      <c r="A12" s="177"/>
      <c r="B12" s="177"/>
      <c r="C12" s="252"/>
      <c r="D12" s="253"/>
      <c r="E12" s="253"/>
      <c r="F12" s="253"/>
      <c r="G12" s="253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 t="s">
        <v>41</v>
      </c>
    </row>
    <row r="13" spans="1:34" s="246" customFormat="1" ht="18.75" x14ac:dyDescent="0.25">
      <c r="A13" s="379" t="s">
        <v>554</v>
      </c>
      <c r="B13" s="431"/>
      <c r="C13" s="431"/>
      <c r="D13" s="431"/>
      <c r="E13" s="431"/>
      <c r="F13" s="431"/>
      <c r="G13" s="431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 t="s">
        <v>41</v>
      </c>
    </row>
    <row r="14" spans="1:34" s="246" customFormat="1" x14ac:dyDescent="0.25">
      <c r="A14" s="432"/>
      <c r="B14" s="433"/>
      <c r="C14" s="433"/>
      <c r="D14" s="433"/>
      <c r="E14" s="433"/>
      <c r="F14" s="433"/>
      <c r="G14" s="433"/>
      <c r="H14" s="245"/>
      <c r="AH14" s="246" t="s">
        <v>41</v>
      </c>
    </row>
    <row r="15" spans="1:34" s="251" customFormat="1" ht="12.75" customHeight="1" x14ac:dyDescent="0.25">
      <c r="A15" s="434" t="s">
        <v>82</v>
      </c>
      <c r="B15" s="429" t="s">
        <v>83</v>
      </c>
      <c r="C15" s="435" t="s">
        <v>84</v>
      </c>
      <c r="D15" s="436" t="s">
        <v>85</v>
      </c>
      <c r="E15" s="436"/>
      <c r="F15" s="436"/>
      <c r="G15" s="436" t="s">
        <v>86</v>
      </c>
      <c r="AA15" s="247" t="s">
        <v>41</v>
      </c>
    </row>
    <row r="16" spans="1:34" s="251" customFormat="1" ht="48" customHeight="1" x14ac:dyDescent="0.25">
      <c r="A16" s="434"/>
      <c r="B16" s="430"/>
      <c r="C16" s="435"/>
      <c r="D16" s="92" t="s">
        <v>87</v>
      </c>
      <c r="E16" s="92" t="s">
        <v>88</v>
      </c>
      <c r="F16" s="92" t="s">
        <v>89</v>
      </c>
      <c r="G16" s="436"/>
      <c r="AA16" s="247" t="s">
        <v>41</v>
      </c>
    </row>
    <row r="17" spans="1:27" s="251" customFormat="1" ht="11.25" x14ac:dyDescent="0.25">
      <c r="A17" s="90">
        <v>1</v>
      </c>
      <c r="B17" s="91">
        <v>2</v>
      </c>
      <c r="C17" s="91">
        <v>3</v>
      </c>
      <c r="D17" s="92">
        <v>4</v>
      </c>
      <c r="E17" s="92">
        <v>5</v>
      </c>
      <c r="F17" s="92">
        <v>6</v>
      </c>
      <c r="G17" s="92">
        <v>7</v>
      </c>
      <c r="AA17" s="251" t="s">
        <v>41</v>
      </c>
    </row>
    <row r="18" spans="1:27" s="251" customFormat="1" ht="23.25" customHeight="1" x14ac:dyDescent="0.25">
      <c r="A18" s="90"/>
      <c r="B18" s="254" t="s">
        <v>647</v>
      </c>
      <c r="C18" s="90" t="s">
        <v>90</v>
      </c>
      <c r="D18" s="255"/>
      <c r="E18" s="255"/>
      <c r="F18" s="255"/>
      <c r="G18" s="255"/>
    </row>
    <row r="19" spans="1:27" s="251" customFormat="1" ht="11.25" x14ac:dyDescent="0.25">
      <c r="A19" s="90" t="s">
        <v>3</v>
      </c>
      <c r="B19" s="254" t="s">
        <v>648</v>
      </c>
      <c r="C19" s="69" t="s">
        <v>91</v>
      </c>
      <c r="D19" s="255"/>
      <c r="E19" s="255"/>
      <c r="F19" s="255"/>
      <c r="G19" s="255"/>
    </row>
    <row r="20" spans="1:27" s="251" customFormat="1" ht="11.25" x14ac:dyDescent="0.25">
      <c r="A20" s="256" t="s">
        <v>649</v>
      </c>
      <c r="B20" s="257" t="s">
        <v>93</v>
      </c>
      <c r="C20" s="258" t="s">
        <v>94</v>
      </c>
      <c r="D20" s="255"/>
      <c r="E20" s="255"/>
      <c r="F20" s="255"/>
      <c r="G20" s="255"/>
    </row>
    <row r="21" spans="1:27" s="251" customFormat="1" ht="11.25" x14ac:dyDescent="0.25">
      <c r="A21" s="256" t="s">
        <v>650</v>
      </c>
      <c r="B21" s="257" t="s">
        <v>96</v>
      </c>
      <c r="C21" s="258" t="s">
        <v>97</v>
      </c>
      <c r="D21" s="255"/>
      <c r="E21" s="255"/>
      <c r="F21" s="255"/>
      <c r="G21" s="255"/>
    </row>
    <row r="22" spans="1:27" s="251" customFormat="1" ht="11.25" x14ac:dyDescent="0.25">
      <c r="A22" s="256" t="s">
        <v>651</v>
      </c>
      <c r="B22" s="257" t="s">
        <v>99</v>
      </c>
      <c r="C22" s="258" t="s">
        <v>100</v>
      </c>
      <c r="D22" s="255"/>
      <c r="E22" s="255"/>
      <c r="F22" s="255"/>
      <c r="G22" s="255"/>
    </row>
    <row r="23" spans="1:27" s="251" customFormat="1" ht="11.25" x14ac:dyDescent="0.25">
      <c r="A23" s="259" t="s">
        <v>652</v>
      </c>
      <c r="B23" s="257" t="s">
        <v>653</v>
      </c>
      <c r="C23" s="258" t="s">
        <v>102</v>
      </c>
      <c r="D23" s="255"/>
      <c r="E23" s="255"/>
      <c r="F23" s="255"/>
      <c r="G23" s="255"/>
    </row>
    <row r="24" spans="1:27" s="251" customFormat="1" ht="11.25" x14ac:dyDescent="0.25">
      <c r="A24" s="256" t="s">
        <v>654</v>
      </c>
      <c r="B24" s="260" t="s">
        <v>655</v>
      </c>
      <c r="C24" s="258" t="s">
        <v>103</v>
      </c>
      <c r="D24" s="255"/>
      <c r="E24" s="255"/>
      <c r="F24" s="255"/>
      <c r="G24" s="255"/>
    </row>
    <row r="25" spans="1:27" s="251" customFormat="1" ht="22.5" x14ac:dyDescent="0.25">
      <c r="A25" s="256" t="s">
        <v>656</v>
      </c>
      <c r="B25" s="260" t="s">
        <v>657</v>
      </c>
      <c r="C25" s="258" t="s">
        <v>104</v>
      </c>
      <c r="D25" s="255"/>
      <c r="E25" s="255"/>
      <c r="F25" s="255"/>
      <c r="G25" s="255"/>
    </row>
    <row r="26" spans="1:27" s="251" customFormat="1" ht="31.5" x14ac:dyDescent="0.25">
      <c r="A26" s="90" t="s">
        <v>5</v>
      </c>
      <c r="B26" s="254" t="s">
        <v>658</v>
      </c>
      <c r="C26" s="69" t="s">
        <v>107</v>
      </c>
      <c r="D26" s="255"/>
      <c r="E26" s="255"/>
      <c r="F26" s="255"/>
      <c r="G26" s="255"/>
    </row>
    <row r="27" spans="1:27" s="251" customFormat="1" ht="11.25" x14ac:dyDescent="0.25">
      <c r="A27" s="256" t="s">
        <v>659</v>
      </c>
      <c r="B27" s="257" t="s">
        <v>106</v>
      </c>
      <c r="C27" s="258" t="s">
        <v>92</v>
      </c>
      <c r="D27" s="255"/>
      <c r="E27" s="255"/>
      <c r="F27" s="255"/>
      <c r="G27" s="255"/>
    </row>
    <row r="28" spans="1:27" s="251" customFormat="1" ht="11.25" x14ac:dyDescent="0.25">
      <c r="A28" s="256" t="s">
        <v>660</v>
      </c>
      <c r="B28" s="257" t="s">
        <v>661</v>
      </c>
      <c r="C28" s="258" t="s">
        <v>95</v>
      </c>
      <c r="D28" s="255"/>
      <c r="E28" s="255"/>
      <c r="F28" s="255"/>
      <c r="G28" s="255"/>
    </row>
    <row r="29" spans="1:27" s="251" customFormat="1" ht="11.25" x14ac:dyDescent="0.25">
      <c r="A29" s="256" t="s">
        <v>662</v>
      </c>
      <c r="B29" s="260" t="s">
        <v>663</v>
      </c>
      <c r="C29" s="258" t="s">
        <v>98</v>
      </c>
      <c r="D29" s="255"/>
      <c r="E29" s="255"/>
      <c r="F29" s="255"/>
      <c r="G29" s="255"/>
    </row>
    <row r="30" spans="1:27" s="251" customFormat="1" ht="11.25" x14ac:dyDescent="0.25">
      <c r="A30" s="256" t="s">
        <v>664</v>
      </c>
      <c r="B30" s="260" t="s">
        <v>665</v>
      </c>
      <c r="C30" s="258" t="s">
        <v>112</v>
      </c>
      <c r="D30" s="255"/>
      <c r="E30" s="255"/>
      <c r="F30" s="255"/>
      <c r="G30" s="255"/>
    </row>
    <row r="31" spans="1:27" s="251" customFormat="1" ht="11.25" x14ac:dyDescent="0.25">
      <c r="A31" s="256" t="s">
        <v>666</v>
      </c>
      <c r="B31" s="260" t="s">
        <v>667</v>
      </c>
      <c r="C31" s="258" t="s">
        <v>101</v>
      </c>
      <c r="D31" s="255"/>
      <c r="E31" s="255"/>
      <c r="F31" s="255"/>
      <c r="G31" s="255"/>
    </row>
    <row r="32" spans="1:27" s="251" customFormat="1" ht="12.75" customHeight="1" x14ac:dyDescent="0.25">
      <c r="A32" s="256" t="s">
        <v>668</v>
      </c>
      <c r="B32" s="257" t="s">
        <v>669</v>
      </c>
      <c r="C32" s="258" t="s">
        <v>114</v>
      </c>
      <c r="D32" s="255"/>
      <c r="E32" s="255"/>
      <c r="F32" s="255"/>
      <c r="G32" s="255"/>
    </row>
    <row r="33" spans="1:7" s="251" customFormat="1" ht="11.25" x14ac:dyDescent="0.25">
      <c r="A33" s="256" t="s">
        <v>670</v>
      </c>
      <c r="B33" s="260" t="s">
        <v>671</v>
      </c>
      <c r="C33" s="258" t="s">
        <v>115</v>
      </c>
      <c r="D33" s="255"/>
      <c r="E33" s="255"/>
      <c r="F33" s="255"/>
      <c r="G33" s="255"/>
    </row>
    <row r="34" spans="1:7" s="251" customFormat="1" ht="22.5" x14ac:dyDescent="0.25">
      <c r="A34" s="256" t="s">
        <v>672</v>
      </c>
      <c r="B34" s="260" t="s">
        <v>673</v>
      </c>
      <c r="C34" s="258" t="s">
        <v>118</v>
      </c>
      <c r="D34" s="255"/>
      <c r="E34" s="255"/>
      <c r="F34" s="255"/>
      <c r="G34" s="255"/>
    </row>
    <row r="35" spans="1:7" s="251" customFormat="1" ht="21" x14ac:dyDescent="0.25">
      <c r="A35" s="261" t="s">
        <v>7</v>
      </c>
      <c r="B35" s="254" t="s">
        <v>674</v>
      </c>
      <c r="C35" s="69" t="s">
        <v>121</v>
      </c>
      <c r="D35" s="255"/>
      <c r="E35" s="255"/>
      <c r="F35" s="255"/>
      <c r="G35" s="255"/>
    </row>
    <row r="36" spans="1:7" s="251" customFormat="1" ht="11.25" x14ac:dyDescent="0.25">
      <c r="A36" s="259" t="s">
        <v>116</v>
      </c>
      <c r="B36" s="257" t="s">
        <v>117</v>
      </c>
      <c r="C36" s="258" t="s">
        <v>124</v>
      </c>
      <c r="D36" s="255"/>
      <c r="E36" s="255"/>
      <c r="F36" s="255"/>
      <c r="G36" s="255"/>
    </row>
    <row r="37" spans="1:7" s="251" customFormat="1" ht="11.25" x14ac:dyDescent="0.25">
      <c r="A37" s="256" t="s">
        <v>119</v>
      </c>
      <c r="B37" s="257" t="s">
        <v>120</v>
      </c>
      <c r="C37" s="258" t="s">
        <v>105</v>
      </c>
      <c r="D37" s="255"/>
      <c r="E37" s="255"/>
      <c r="F37" s="255"/>
      <c r="G37" s="255"/>
    </row>
    <row r="38" spans="1:7" s="251" customFormat="1" ht="11.25" x14ac:dyDescent="0.25">
      <c r="A38" s="256" t="s">
        <v>122</v>
      </c>
      <c r="B38" s="257" t="s">
        <v>123</v>
      </c>
      <c r="C38" s="258" t="s">
        <v>129</v>
      </c>
      <c r="D38" s="255"/>
      <c r="E38" s="255"/>
      <c r="F38" s="255"/>
      <c r="G38" s="255"/>
    </row>
    <row r="39" spans="1:7" s="251" customFormat="1" ht="22.5" x14ac:dyDescent="0.25">
      <c r="A39" s="256" t="s">
        <v>125</v>
      </c>
      <c r="B39" s="257" t="s">
        <v>126</v>
      </c>
      <c r="C39" s="258" t="s">
        <v>108</v>
      </c>
      <c r="D39" s="255"/>
      <c r="E39" s="255"/>
      <c r="F39" s="255"/>
      <c r="G39" s="255"/>
    </row>
    <row r="40" spans="1:7" s="251" customFormat="1" ht="11.25" x14ac:dyDescent="0.25">
      <c r="A40" s="256" t="s">
        <v>127</v>
      </c>
      <c r="B40" s="257" t="s">
        <v>128</v>
      </c>
      <c r="C40" s="258" t="s">
        <v>109</v>
      </c>
      <c r="D40" s="255"/>
      <c r="E40" s="255"/>
      <c r="F40" s="255"/>
      <c r="G40" s="255"/>
    </row>
    <row r="41" spans="1:7" s="251" customFormat="1" ht="11.25" x14ac:dyDescent="0.25">
      <c r="A41" s="256" t="s">
        <v>130</v>
      </c>
      <c r="B41" s="257" t="s">
        <v>131</v>
      </c>
      <c r="C41" s="258" t="s">
        <v>110</v>
      </c>
      <c r="D41" s="255"/>
      <c r="E41" s="255"/>
      <c r="F41" s="255"/>
      <c r="G41" s="255"/>
    </row>
    <row r="42" spans="1:7" s="251" customFormat="1" ht="11.25" x14ac:dyDescent="0.25">
      <c r="A42" s="256" t="s">
        <v>132</v>
      </c>
      <c r="B42" s="257" t="s">
        <v>133</v>
      </c>
      <c r="C42" s="258" t="s">
        <v>138</v>
      </c>
      <c r="D42" s="255"/>
      <c r="E42" s="255"/>
      <c r="F42" s="255"/>
      <c r="G42" s="255"/>
    </row>
    <row r="43" spans="1:7" s="251" customFormat="1" ht="11.25" x14ac:dyDescent="0.25">
      <c r="A43" s="256" t="s">
        <v>134</v>
      </c>
      <c r="B43" s="257" t="s">
        <v>135</v>
      </c>
      <c r="C43" s="258" t="s">
        <v>111</v>
      </c>
      <c r="D43" s="255"/>
      <c r="E43" s="255"/>
      <c r="F43" s="255"/>
      <c r="G43" s="255"/>
    </row>
    <row r="44" spans="1:7" s="251" customFormat="1" ht="11.25" x14ac:dyDescent="0.25">
      <c r="A44" s="256" t="s">
        <v>136</v>
      </c>
      <c r="B44" s="257" t="s">
        <v>137</v>
      </c>
      <c r="C44" s="258" t="s">
        <v>140</v>
      </c>
      <c r="D44" s="255"/>
      <c r="E44" s="255"/>
      <c r="F44" s="255"/>
      <c r="G44" s="255"/>
    </row>
    <row r="45" spans="1:7" s="251" customFormat="1" ht="22.5" x14ac:dyDescent="0.25">
      <c r="A45" s="256" t="s">
        <v>675</v>
      </c>
      <c r="B45" s="254" t="s">
        <v>676</v>
      </c>
      <c r="C45" s="262" t="s">
        <v>142</v>
      </c>
      <c r="D45" s="255"/>
      <c r="E45" s="255"/>
      <c r="F45" s="255"/>
      <c r="G45" s="255"/>
    </row>
    <row r="46" spans="1:7" s="251" customFormat="1" ht="11.25" x14ac:dyDescent="0.25">
      <c r="A46" s="256" t="s">
        <v>677</v>
      </c>
      <c r="B46" s="263" t="s">
        <v>678</v>
      </c>
      <c r="C46" s="69" t="s">
        <v>113</v>
      </c>
      <c r="D46" s="255"/>
      <c r="E46" s="255"/>
      <c r="F46" s="255"/>
      <c r="G46" s="255"/>
    </row>
    <row r="47" spans="1:7" s="251" customFormat="1" ht="11.25" x14ac:dyDescent="0.25">
      <c r="A47" s="90"/>
      <c r="B47" s="254" t="s">
        <v>679</v>
      </c>
      <c r="C47" s="69" t="s">
        <v>147</v>
      </c>
      <c r="D47" s="255"/>
      <c r="E47" s="255"/>
      <c r="F47" s="255"/>
      <c r="G47" s="255"/>
    </row>
    <row r="48" spans="1:7" s="251" customFormat="1" ht="31.5" x14ac:dyDescent="0.25">
      <c r="A48" s="90" t="s">
        <v>141</v>
      </c>
      <c r="B48" s="254" t="s">
        <v>680</v>
      </c>
      <c r="C48" s="69" t="s">
        <v>149</v>
      </c>
      <c r="D48" s="255"/>
      <c r="E48" s="255"/>
      <c r="F48" s="255"/>
      <c r="G48" s="255"/>
    </row>
    <row r="49" spans="1:7" s="251" customFormat="1" ht="11.25" x14ac:dyDescent="0.25">
      <c r="A49" s="256" t="s">
        <v>143</v>
      </c>
      <c r="B49" s="257" t="s">
        <v>144</v>
      </c>
      <c r="C49" s="258" t="s">
        <v>152</v>
      </c>
      <c r="D49" s="255"/>
      <c r="E49" s="255"/>
      <c r="F49" s="255"/>
      <c r="G49" s="255"/>
    </row>
    <row r="50" spans="1:7" s="251" customFormat="1" ht="11.25" x14ac:dyDescent="0.25">
      <c r="A50" s="256" t="s">
        <v>145</v>
      </c>
      <c r="B50" s="257" t="s">
        <v>146</v>
      </c>
      <c r="C50" s="258" t="s">
        <v>154</v>
      </c>
      <c r="D50" s="255"/>
      <c r="E50" s="255"/>
      <c r="F50" s="255"/>
      <c r="G50" s="255"/>
    </row>
    <row r="51" spans="1:7" s="251" customFormat="1" ht="22.5" x14ac:dyDescent="0.25">
      <c r="A51" s="256" t="s">
        <v>148</v>
      </c>
      <c r="B51" s="257" t="s">
        <v>681</v>
      </c>
      <c r="C51" s="258" t="s">
        <v>155</v>
      </c>
      <c r="D51" s="255"/>
      <c r="E51" s="255"/>
      <c r="F51" s="255"/>
      <c r="G51" s="255"/>
    </row>
    <row r="52" spans="1:7" s="251" customFormat="1" ht="11.25" x14ac:dyDescent="0.25">
      <c r="A52" s="256" t="s">
        <v>150</v>
      </c>
      <c r="B52" s="257" t="s">
        <v>151</v>
      </c>
      <c r="C52" s="258" t="s">
        <v>158</v>
      </c>
      <c r="D52" s="255"/>
      <c r="E52" s="255"/>
      <c r="F52" s="255"/>
      <c r="G52" s="255"/>
    </row>
    <row r="53" spans="1:7" s="251" customFormat="1" ht="21" x14ac:dyDescent="0.25">
      <c r="A53" s="256" t="s">
        <v>153</v>
      </c>
      <c r="B53" s="254" t="s">
        <v>682</v>
      </c>
      <c r="C53" s="69" t="s">
        <v>161</v>
      </c>
      <c r="D53" s="255"/>
      <c r="E53" s="255"/>
      <c r="F53" s="255"/>
      <c r="G53" s="255"/>
    </row>
    <row r="54" spans="1:7" s="251" customFormat="1" ht="22.5" x14ac:dyDescent="0.25">
      <c r="A54" s="259" t="s">
        <v>36</v>
      </c>
      <c r="B54" s="257" t="s">
        <v>683</v>
      </c>
      <c r="C54" s="258" t="s">
        <v>164</v>
      </c>
      <c r="D54" s="255"/>
      <c r="E54" s="255"/>
      <c r="F54" s="255"/>
      <c r="G54" s="255"/>
    </row>
    <row r="55" spans="1:7" s="251" customFormat="1" ht="11.25" x14ac:dyDescent="0.25">
      <c r="A55" s="256" t="s">
        <v>156</v>
      </c>
      <c r="B55" s="257" t="s">
        <v>157</v>
      </c>
      <c r="C55" s="258" t="s">
        <v>167</v>
      </c>
      <c r="D55" s="255"/>
      <c r="E55" s="255"/>
      <c r="F55" s="255"/>
      <c r="G55" s="255"/>
    </row>
    <row r="56" spans="1:7" s="251" customFormat="1" ht="16.5" customHeight="1" x14ac:dyDescent="0.25">
      <c r="A56" s="256" t="s">
        <v>159</v>
      </c>
      <c r="B56" s="257" t="s">
        <v>160</v>
      </c>
      <c r="C56" s="258" t="s">
        <v>170</v>
      </c>
      <c r="D56" s="255"/>
      <c r="E56" s="255"/>
      <c r="F56" s="255"/>
      <c r="G56" s="255"/>
    </row>
    <row r="57" spans="1:7" s="251" customFormat="1" ht="22.5" x14ac:dyDescent="0.25">
      <c r="A57" s="256" t="s">
        <v>162</v>
      </c>
      <c r="B57" s="257" t="s">
        <v>163</v>
      </c>
      <c r="C57" s="258" t="s">
        <v>173</v>
      </c>
      <c r="D57" s="255"/>
      <c r="E57" s="255"/>
      <c r="F57" s="255"/>
      <c r="G57" s="255"/>
    </row>
    <row r="58" spans="1:7" s="251" customFormat="1" ht="22.5" x14ac:dyDescent="0.25">
      <c r="A58" s="256" t="s">
        <v>165</v>
      </c>
      <c r="B58" s="257" t="s">
        <v>166</v>
      </c>
      <c r="C58" s="258" t="s">
        <v>176</v>
      </c>
      <c r="D58" s="255"/>
      <c r="E58" s="255"/>
      <c r="F58" s="255"/>
      <c r="G58" s="255"/>
    </row>
    <row r="59" spans="1:7" s="251" customFormat="1" ht="18" customHeight="1" x14ac:dyDescent="0.25">
      <c r="A59" s="256" t="s">
        <v>168</v>
      </c>
      <c r="B59" s="257" t="s">
        <v>169</v>
      </c>
      <c r="C59" s="258" t="s">
        <v>178</v>
      </c>
      <c r="D59" s="255"/>
      <c r="E59" s="255"/>
      <c r="F59" s="255"/>
      <c r="G59" s="255"/>
    </row>
    <row r="60" spans="1:7" s="251" customFormat="1" ht="22.5" x14ac:dyDescent="0.25">
      <c r="A60" s="256" t="s">
        <v>171</v>
      </c>
      <c r="B60" s="257" t="s">
        <v>172</v>
      </c>
      <c r="C60" s="258" t="s">
        <v>181</v>
      </c>
      <c r="D60" s="255"/>
      <c r="E60" s="255"/>
      <c r="F60" s="255"/>
      <c r="G60" s="255"/>
    </row>
    <row r="61" spans="1:7" s="251" customFormat="1" ht="11.25" x14ac:dyDescent="0.25">
      <c r="A61" s="256" t="s">
        <v>174</v>
      </c>
      <c r="B61" s="257" t="s">
        <v>175</v>
      </c>
      <c r="C61" s="258" t="s">
        <v>184</v>
      </c>
      <c r="D61" s="255"/>
      <c r="E61" s="255"/>
      <c r="F61" s="255"/>
      <c r="G61" s="255"/>
    </row>
    <row r="62" spans="1:7" s="251" customFormat="1" ht="22.5" x14ac:dyDescent="0.25">
      <c r="A62" s="256" t="s">
        <v>177</v>
      </c>
      <c r="B62" s="257" t="s">
        <v>684</v>
      </c>
      <c r="C62" s="258" t="s">
        <v>186</v>
      </c>
      <c r="D62" s="255"/>
      <c r="E62" s="255"/>
      <c r="F62" s="255"/>
      <c r="G62" s="255"/>
    </row>
    <row r="63" spans="1:7" s="251" customFormat="1" ht="11.25" x14ac:dyDescent="0.25">
      <c r="A63" s="256" t="s">
        <v>179</v>
      </c>
      <c r="B63" s="257" t="s">
        <v>180</v>
      </c>
      <c r="C63" s="258" t="s">
        <v>189</v>
      </c>
      <c r="D63" s="255"/>
      <c r="E63" s="255"/>
      <c r="F63" s="255"/>
      <c r="G63" s="255"/>
    </row>
    <row r="64" spans="1:7" s="251" customFormat="1" ht="11.25" x14ac:dyDescent="0.25">
      <c r="A64" s="256" t="s">
        <v>182</v>
      </c>
      <c r="B64" s="257" t="s">
        <v>183</v>
      </c>
      <c r="C64" s="258" t="s">
        <v>192</v>
      </c>
      <c r="D64" s="255"/>
      <c r="E64" s="255"/>
      <c r="F64" s="255"/>
      <c r="G64" s="255"/>
    </row>
    <row r="65" spans="1:7" s="251" customFormat="1" ht="11.25" x14ac:dyDescent="0.25">
      <c r="A65" s="256" t="s">
        <v>185</v>
      </c>
      <c r="B65" s="257" t="s">
        <v>685</v>
      </c>
      <c r="C65" s="258" t="s">
        <v>195</v>
      </c>
      <c r="D65" s="255"/>
      <c r="E65" s="255"/>
      <c r="F65" s="255"/>
      <c r="G65" s="255"/>
    </row>
    <row r="66" spans="1:7" s="251" customFormat="1" ht="22.5" x14ac:dyDescent="0.25">
      <c r="A66" s="256" t="s">
        <v>187</v>
      </c>
      <c r="B66" s="257" t="s">
        <v>188</v>
      </c>
      <c r="C66" s="258" t="s">
        <v>198</v>
      </c>
      <c r="D66" s="255"/>
      <c r="E66" s="255"/>
      <c r="F66" s="255"/>
      <c r="G66" s="255"/>
    </row>
    <row r="67" spans="1:7" s="251" customFormat="1" ht="22.5" x14ac:dyDescent="0.25">
      <c r="A67" s="256" t="s">
        <v>190</v>
      </c>
      <c r="B67" s="257" t="s">
        <v>191</v>
      </c>
      <c r="C67" s="258" t="s">
        <v>201</v>
      </c>
      <c r="D67" s="255"/>
      <c r="E67" s="255"/>
      <c r="F67" s="255"/>
      <c r="G67" s="255"/>
    </row>
    <row r="68" spans="1:7" s="251" customFormat="1" ht="11.25" x14ac:dyDescent="0.25">
      <c r="A68" s="256" t="s">
        <v>193</v>
      </c>
      <c r="B68" s="257" t="s">
        <v>194</v>
      </c>
      <c r="C68" s="258" t="s">
        <v>204</v>
      </c>
      <c r="D68" s="255"/>
      <c r="E68" s="255"/>
      <c r="F68" s="255"/>
      <c r="G68" s="255"/>
    </row>
    <row r="69" spans="1:7" s="251" customFormat="1" ht="11.25" x14ac:dyDescent="0.25">
      <c r="A69" s="256" t="s">
        <v>196</v>
      </c>
      <c r="B69" s="257" t="s">
        <v>197</v>
      </c>
      <c r="C69" s="258" t="s">
        <v>207</v>
      </c>
      <c r="D69" s="255"/>
      <c r="E69" s="255"/>
      <c r="F69" s="255"/>
      <c r="G69" s="255"/>
    </row>
    <row r="70" spans="1:7" s="251" customFormat="1" ht="22.5" x14ac:dyDescent="0.25">
      <c r="A70" s="256" t="s">
        <v>199</v>
      </c>
      <c r="B70" s="257" t="s">
        <v>200</v>
      </c>
      <c r="C70" s="258" t="s">
        <v>210</v>
      </c>
      <c r="D70" s="255"/>
      <c r="E70" s="255"/>
      <c r="F70" s="255"/>
      <c r="G70" s="255"/>
    </row>
    <row r="71" spans="1:7" s="251" customFormat="1" ht="22.5" x14ac:dyDescent="0.25">
      <c r="A71" s="256" t="s">
        <v>202</v>
      </c>
      <c r="B71" s="257" t="s">
        <v>203</v>
      </c>
      <c r="C71" s="258" t="s">
        <v>213</v>
      </c>
      <c r="D71" s="255"/>
      <c r="E71" s="255"/>
      <c r="F71" s="255"/>
      <c r="G71" s="255"/>
    </row>
    <row r="72" spans="1:7" s="251" customFormat="1" ht="22.5" x14ac:dyDescent="0.25">
      <c r="A72" s="256" t="s">
        <v>205</v>
      </c>
      <c r="B72" s="257" t="s">
        <v>206</v>
      </c>
      <c r="C72" s="258" t="s">
        <v>215</v>
      </c>
      <c r="D72" s="255"/>
      <c r="E72" s="255"/>
      <c r="F72" s="255"/>
      <c r="G72" s="255"/>
    </row>
    <row r="73" spans="1:7" s="251" customFormat="1" ht="11.25" x14ac:dyDescent="0.25">
      <c r="A73" s="256" t="s">
        <v>208</v>
      </c>
      <c r="B73" s="257" t="s">
        <v>209</v>
      </c>
      <c r="C73" s="258" t="s">
        <v>218</v>
      </c>
      <c r="D73" s="255"/>
      <c r="E73" s="255"/>
      <c r="F73" s="255"/>
      <c r="G73" s="255"/>
    </row>
    <row r="74" spans="1:7" s="251" customFormat="1" ht="11.25" x14ac:dyDescent="0.25">
      <c r="A74" s="256" t="s">
        <v>211</v>
      </c>
      <c r="B74" s="257" t="s">
        <v>212</v>
      </c>
      <c r="C74" s="258" t="s">
        <v>221</v>
      </c>
      <c r="D74" s="255"/>
      <c r="E74" s="255"/>
      <c r="F74" s="255"/>
      <c r="G74" s="255"/>
    </row>
    <row r="75" spans="1:7" s="251" customFormat="1" ht="11.25" x14ac:dyDescent="0.25">
      <c r="A75" s="256" t="s">
        <v>214</v>
      </c>
      <c r="B75" s="67" t="s">
        <v>686</v>
      </c>
      <c r="C75" s="264" t="s">
        <v>224</v>
      </c>
      <c r="D75" s="255"/>
      <c r="E75" s="255"/>
      <c r="F75" s="255"/>
      <c r="G75" s="255"/>
    </row>
    <row r="76" spans="1:7" s="251" customFormat="1" ht="11.25" x14ac:dyDescent="0.25">
      <c r="A76" s="68" t="s">
        <v>216</v>
      </c>
      <c r="B76" s="257" t="s">
        <v>217</v>
      </c>
      <c r="C76" s="258" t="s">
        <v>227</v>
      </c>
      <c r="D76" s="255"/>
      <c r="E76" s="255"/>
      <c r="F76" s="255"/>
      <c r="G76" s="255"/>
    </row>
    <row r="77" spans="1:7" s="251" customFormat="1" ht="11.25" x14ac:dyDescent="0.25">
      <c r="A77" s="256" t="s">
        <v>219</v>
      </c>
      <c r="B77" s="257" t="s">
        <v>220</v>
      </c>
      <c r="C77" s="258" t="s">
        <v>229</v>
      </c>
      <c r="D77" s="255"/>
      <c r="E77" s="255"/>
      <c r="F77" s="255"/>
      <c r="G77" s="255"/>
    </row>
    <row r="78" spans="1:7" s="251" customFormat="1" ht="11.25" x14ac:dyDescent="0.25">
      <c r="A78" s="256" t="s">
        <v>222</v>
      </c>
      <c r="B78" s="257" t="s">
        <v>223</v>
      </c>
      <c r="C78" s="258" t="s">
        <v>232</v>
      </c>
      <c r="D78" s="255"/>
      <c r="E78" s="255"/>
      <c r="F78" s="255"/>
      <c r="G78" s="255"/>
    </row>
    <row r="79" spans="1:7" s="251" customFormat="1" ht="21" x14ac:dyDescent="0.25">
      <c r="A79" s="261" t="s">
        <v>225</v>
      </c>
      <c r="B79" s="254" t="s">
        <v>226</v>
      </c>
      <c r="C79" s="69" t="s">
        <v>233</v>
      </c>
      <c r="D79" s="255"/>
      <c r="E79" s="255"/>
      <c r="F79" s="255"/>
      <c r="G79" s="255"/>
    </row>
    <row r="80" spans="1:7" s="251" customFormat="1" ht="11.25" x14ac:dyDescent="0.25">
      <c r="A80" s="90" t="s">
        <v>228</v>
      </c>
      <c r="B80" s="254" t="s">
        <v>139</v>
      </c>
      <c r="C80" s="69" t="s">
        <v>236</v>
      </c>
      <c r="D80" s="255"/>
      <c r="E80" s="255"/>
      <c r="F80" s="255"/>
      <c r="G80" s="255"/>
    </row>
    <row r="81" spans="1:8" s="251" customFormat="1" ht="11.25" x14ac:dyDescent="0.25">
      <c r="A81" s="90" t="s">
        <v>230</v>
      </c>
      <c r="B81" s="254" t="s">
        <v>231</v>
      </c>
      <c r="C81" s="69" t="s">
        <v>237</v>
      </c>
      <c r="D81" s="255"/>
      <c r="E81" s="255"/>
      <c r="F81" s="255"/>
      <c r="G81" s="255"/>
    </row>
    <row r="82" spans="1:8" s="265" customFormat="1" ht="11.25" x14ac:dyDescent="0.25">
      <c r="A82" s="90"/>
      <c r="B82" s="254" t="s">
        <v>687</v>
      </c>
      <c r="C82" s="69" t="s">
        <v>688</v>
      </c>
      <c r="D82" s="255"/>
      <c r="E82" s="255"/>
      <c r="F82" s="255"/>
      <c r="G82" s="255"/>
    </row>
    <row r="83" spans="1:8" s="265" customFormat="1" ht="11.25" x14ac:dyDescent="0.25">
      <c r="A83" s="90" t="s">
        <v>234</v>
      </c>
      <c r="B83" s="254" t="s">
        <v>235</v>
      </c>
      <c r="C83" s="69" t="s">
        <v>689</v>
      </c>
      <c r="D83" s="255"/>
      <c r="E83" s="255"/>
      <c r="F83" s="255"/>
      <c r="G83" s="255"/>
    </row>
    <row r="84" spans="1:8" s="265" customFormat="1" ht="11.25" x14ac:dyDescent="0.25">
      <c r="A84" s="90"/>
      <c r="B84" s="254" t="s">
        <v>690</v>
      </c>
      <c r="C84" s="69" t="s">
        <v>691</v>
      </c>
      <c r="D84" s="255"/>
      <c r="E84" s="255"/>
      <c r="F84" s="255"/>
      <c r="G84" s="255"/>
    </row>
    <row r="85" spans="1:8" s="265" customFormat="1" ht="11.25" x14ac:dyDescent="0.25">
      <c r="A85" s="266"/>
    </row>
    <row r="86" spans="1:8" x14ac:dyDescent="0.25"/>
    <row r="87" spans="1:8" s="270" customFormat="1" ht="11.25" customHeight="1" x14ac:dyDescent="0.25">
      <c r="A87" s="427" t="s">
        <v>239</v>
      </c>
      <c r="B87" s="429" t="s">
        <v>83</v>
      </c>
      <c r="C87" s="429" t="s">
        <v>84</v>
      </c>
      <c r="D87" s="437" t="s">
        <v>240</v>
      </c>
      <c r="E87" s="439" t="s">
        <v>86</v>
      </c>
    </row>
    <row r="88" spans="1:8" ht="43.5" customHeight="1" x14ac:dyDescent="0.25">
      <c r="A88" s="428"/>
      <c r="B88" s="430"/>
      <c r="C88" s="430"/>
      <c r="D88" s="438"/>
      <c r="E88" s="440"/>
      <c r="F88" s="269"/>
      <c r="G88" s="269"/>
      <c r="H88" s="269"/>
    </row>
    <row r="89" spans="1:8" ht="11.25" x14ac:dyDescent="0.25">
      <c r="A89" s="69" t="s">
        <v>241</v>
      </c>
      <c r="B89" s="91">
        <v>2</v>
      </c>
      <c r="C89" s="70">
        <v>3</v>
      </c>
      <c r="D89" s="271">
        <v>4</v>
      </c>
      <c r="E89" s="271">
        <v>5</v>
      </c>
      <c r="F89" s="269"/>
      <c r="G89" s="269"/>
      <c r="H89" s="269"/>
    </row>
    <row r="90" spans="1:8" ht="31.5" x14ac:dyDescent="0.25">
      <c r="A90" s="69"/>
      <c r="B90" s="254" t="s">
        <v>692</v>
      </c>
      <c r="C90" s="70">
        <v>101</v>
      </c>
      <c r="D90" s="272"/>
      <c r="E90" s="272"/>
      <c r="F90" s="269"/>
      <c r="G90" s="269"/>
      <c r="H90" s="269"/>
    </row>
    <row r="91" spans="1:8" ht="11.25" x14ac:dyDescent="0.25">
      <c r="A91" s="69" t="s">
        <v>242</v>
      </c>
      <c r="B91" s="254" t="s">
        <v>243</v>
      </c>
      <c r="C91" s="70">
        <v>102</v>
      </c>
      <c r="D91" s="272"/>
      <c r="E91" s="272"/>
      <c r="F91" s="269"/>
      <c r="G91" s="269"/>
      <c r="H91" s="269"/>
    </row>
    <row r="92" spans="1:8" ht="11.25" x14ac:dyDescent="0.25">
      <c r="A92" s="258" t="s">
        <v>244</v>
      </c>
      <c r="B92" s="257" t="s">
        <v>245</v>
      </c>
      <c r="C92" s="273">
        <v>103</v>
      </c>
      <c r="D92" s="272"/>
      <c r="E92" s="272"/>
      <c r="F92" s="269"/>
      <c r="G92" s="269"/>
      <c r="H92" s="269"/>
    </row>
    <row r="93" spans="1:8" ht="11.25" x14ac:dyDescent="0.25">
      <c r="A93" s="258" t="s">
        <v>246</v>
      </c>
      <c r="B93" s="257" t="s">
        <v>247</v>
      </c>
      <c r="C93" s="273">
        <v>104</v>
      </c>
      <c r="D93" s="272"/>
      <c r="E93" s="272"/>
      <c r="F93" s="269"/>
      <c r="G93" s="269"/>
      <c r="H93" s="269"/>
    </row>
    <row r="94" spans="1:8" ht="11.25" x14ac:dyDescent="0.25">
      <c r="A94" s="258" t="s">
        <v>248</v>
      </c>
      <c r="B94" s="257" t="s">
        <v>249</v>
      </c>
      <c r="C94" s="273">
        <v>105</v>
      </c>
      <c r="D94" s="272"/>
      <c r="E94" s="272"/>
      <c r="F94" s="269"/>
      <c r="G94" s="269"/>
      <c r="H94" s="269"/>
    </row>
    <row r="95" spans="1:8" ht="22.5" x14ac:dyDescent="0.25">
      <c r="A95" s="258" t="s">
        <v>250</v>
      </c>
      <c r="B95" s="257" t="s">
        <v>251</v>
      </c>
      <c r="C95" s="273">
        <v>106</v>
      </c>
      <c r="D95" s="272"/>
      <c r="E95" s="272"/>
      <c r="F95" s="269"/>
      <c r="G95" s="269"/>
      <c r="H95" s="269"/>
    </row>
    <row r="96" spans="1:8" ht="22.5" x14ac:dyDescent="0.25">
      <c r="A96" s="258" t="s">
        <v>252</v>
      </c>
      <c r="B96" s="257" t="s">
        <v>253</v>
      </c>
      <c r="C96" s="273">
        <v>107</v>
      </c>
      <c r="D96" s="272"/>
      <c r="E96" s="272"/>
      <c r="F96" s="269"/>
      <c r="G96" s="269"/>
      <c r="H96" s="269"/>
    </row>
    <row r="97" spans="1:8" ht="11.25" x14ac:dyDescent="0.25">
      <c r="A97" s="258" t="s">
        <v>254</v>
      </c>
      <c r="B97" s="257" t="s">
        <v>255</v>
      </c>
      <c r="C97" s="273">
        <v>108</v>
      </c>
      <c r="D97" s="272"/>
      <c r="E97" s="272"/>
      <c r="F97" s="269"/>
      <c r="G97" s="269"/>
      <c r="H97" s="269"/>
    </row>
    <row r="98" spans="1:8" ht="11.25" x14ac:dyDescent="0.25">
      <c r="A98" s="258" t="s">
        <v>256</v>
      </c>
      <c r="B98" s="254" t="s">
        <v>257</v>
      </c>
      <c r="C98" s="70">
        <v>109</v>
      </c>
      <c r="D98" s="272"/>
      <c r="E98" s="272"/>
      <c r="F98" s="269"/>
      <c r="G98" s="269"/>
      <c r="H98" s="269"/>
    </row>
    <row r="99" spans="1:8" ht="11.25" x14ac:dyDescent="0.25">
      <c r="A99" s="258" t="s">
        <v>258</v>
      </c>
      <c r="B99" s="254" t="s">
        <v>259</v>
      </c>
      <c r="C99" s="70">
        <v>110</v>
      </c>
      <c r="D99" s="272"/>
      <c r="E99" s="272"/>
      <c r="F99" s="269"/>
      <c r="G99" s="269"/>
      <c r="H99" s="269"/>
    </row>
    <row r="100" spans="1:8" ht="11.25" x14ac:dyDescent="0.25">
      <c r="A100" s="258" t="s">
        <v>261</v>
      </c>
      <c r="B100" s="254" t="s">
        <v>693</v>
      </c>
      <c r="C100" s="70">
        <v>111</v>
      </c>
      <c r="D100" s="272"/>
      <c r="E100" s="272"/>
      <c r="F100" s="269"/>
      <c r="G100" s="269"/>
      <c r="H100" s="269"/>
    </row>
    <row r="101" spans="1:8" ht="11.25" x14ac:dyDescent="0.25">
      <c r="A101" s="258" t="s">
        <v>260</v>
      </c>
      <c r="B101" s="254" t="s">
        <v>694</v>
      </c>
      <c r="C101" s="70">
        <v>112</v>
      </c>
      <c r="D101" s="272"/>
      <c r="E101" s="272"/>
      <c r="F101" s="269"/>
      <c r="G101" s="269"/>
      <c r="H101" s="269"/>
    </row>
    <row r="102" spans="1:8" ht="11.25" x14ac:dyDescent="0.25">
      <c r="A102" s="258" t="s">
        <v>263</v>
      </c>
      <c r="B102" s="257" t="s">
        <v>262</v>
      </c>
      <c r="C102" s="273">
        <v>113</v>
      </c>
      <c r="D102" s="272"/>
      <c r="E102" s="272"/>
      <c r="F102" s="269"/>
      <c r="G102" s="269"/>
      <c r="H102" s="269"/>
    </row>
    <row r="103" spans="1:8" ht="11.25" x14ac:dyDescent="0.25">
      <c r="A103" s="258" t="s">
        <v>265</v>
      </c>
      <c r="B103" s="257" t="s">
        <v>264</v>
      </c>
      <c r="C103" s="273">
        <v>114</v>
      </c>
      <c r="D103" s="272"/>
      <c r="E103" s="272"/>
      <c r="F103" s="269"/>
      <c r="G103" s="269"/>
      <c r="H103" s="269"/>
    </row>
    <row r="104" spans="1:8" ht="11.25" x14ac:dyDescent="0.25">
      <c r="A104" s="258" t="s">
        <v>267</v>
      </c>
      <c r="B104" s="257" t="s">
        <v>266</v>
      </c>
      <c r="C104" s="273">
        <v>115</v>
      </c>
      <c r="D104" s="272"/>
      <c r="E104" s="272"/>
      <c r="F104" s="269"/>
      <c r="G104" s="269"/>
      <c r="H104" s="269"/>
    </row>
    <row r="105" spans="1:8" ht="11.25" x14ac:dyDescent="0.25">
      <c r="A105" s="258" t="s">
        <v>695</v>
      </c>
      <c r="B105" s="257" t="s">
        <v>268</v>
      </c>
      <c r="C105" s="273">
        <v>116</v>
      </c>
      <c r="D105" s="272"/>
      <c r="E105" s="272"/>
      <c r="F105" s="269"/>
      <c r="G105" s="269"/>
      <c r="H105" s="269"/>
    </row>
    <row r="106" spans="1:8" ht="11.25" x14ac:dyDescent="0.25">
      <c r="A106" s="258" t="s">
        <v>269</v>
      </c>
      <c r="B106" s="257" t="s">
        <v>270</v>
      </c>
      <c r="C106" s="273">
        <v>117</v>
      </c>
      <c r="D106" s="272"/>
      <c r="E106" s="272"/>
      <c r="F106" s="269"/>
      <c r="G106" s="269"/>
      <c r="H106" s="269"/>
    </row>
    <row r="107" spans="1:8" ht="33.75" x14ac:dyDescent="0.25">
      <c r="A107" s="256" t="s">
        <v>696</v>
      </c>
      <c r="B107" s="254" t="s">
        <v>697</v>
      </c>
      <c r="C107" s="70">
        <v>118</v>
      </c>
      <c r="D107" s="272"/>
      <c r="E107" s="272"/>
      <c r="F107" s="269"/>
      <c r="G107" s="269"/>
      <c r="H107" s="269"/>
    </row>
    <row r="108" spans="1:8" ht="31.5" x14ac:dyDescent="0.25">
      <c r="A108" s="258" t="s">
        <v>271</v>
      </c>
      <c r="B108" s="254" t="s">
        <v>698</v>
      </c>
      <c r="C108" s="70">
        <v>119</v>
      </c>
      <c r="D108" s="272"/>
      <c r="E108" s="272"/>
      <c r="F108" s="269"/>
      <c r="G108" s="269"/>
      <c r="H108" s="269"/>
    </row>
    <row r="109" spans="1:8" ht="31.5" x14ac:dyDescent="0.25">
      <c r="A109" s="258" t="s">
        <v>699</v>
      </c>
      <c r="B109" s="254" t="s">
        <v>700</v>
      </c>
      <c r="C109" s="70">
        <v>120</v>
      </c>
      <c r="D109" s="272"/>
      <c r="E109" s="272"/>
      <c r="F109" s="269"/>
      <c r="G109" s="269"/>
      <c r="H109" s="269"/>
    </row>
    <row r="110" spans="1:8" ht="11.25" x14ac:dyDescent="0.25">
      <c r="A110" s="258" t="s">
        <v>272</v>
      </c>
      <c r="B110" s="254" t="s">
        <v>701</v>
      </c>
      <c r="C110" s="70">
        <v>121</v>
      </c>
      <c r="D110" s="272"/>
      <c r="E110" s="272"/>
      <c r="F110" s="269"/>
      <c r="G110" s="269"/>
      <c r="H110" s="269"/>
    </row>
    <row r="111" spans="1:8" ht="11.25" x14ac:dyDescent="0.25">
      <c r="A111" s="258" t="s">
        <v>273</v>
      </c>
      <c r="B111" s="257" t="s">
        <v>274</v>
      </c>
      <c r="C111" s="273">
        <v>122</v>
      </c>
      <c r="D111" s="272"/>
      <c r="E111" s="272"/>
      <c r="F111" s="269"/>
      <c r="G111" s="269"/>
      <c r="H111" s="269"/>
    </row>
    <row r="112" spans="1:8" ht="11.25" x14ac:dyDescent="0.25">
      <c r="A112" s="258" t="s">
        <v>275</v>
      </c>
      <c r="B112" s="257" t="s">
        <v>276</v>
      </c>
      <c r="C112" s="273">
        <v>123</v>
      </c>
      <c r="D112" s="272"/>
      <c r="E112" s="272"/>
      <c r="F112" s="269"/>
      <c r="G112" s="269"/>
      <c r="H112" s="269"/>
    </row>
    <row r="113" spans="1:8" ht="11.25" x14ac:dyDescent="0.25">
      <c r="A113" s="258" t="s">
        <v>277</v>
      </c>
      <c r="B113" s="254" t="s">
        <v>702</v>
      </c>
      <c r="C113" s="70">
        <v>124</v>
      </c>
      <c r="D113" s="272"/>
      <c r="E113" s="272"/>
      <c r="F113" s="269"/>
      <c r="G113" s="269"/>
      <c r="H113" s="269"/>
    </row>
    <row r="114" spans="1:8" ht="11.25" x14ac:dyDescent="0.25">
      <c r="A114" s="258" t="s">
        <v>278</v>
      </c>
      <c r="B114" s="257" t="s">
        <v>279</v>
      </c>
      <c r="C114" s="273">
        <v>125</v>
      </c>
      <c r="D114" s="272"/>
      <c r="E114" s="272"/>
      <c r="F114" s="269"/>
      <c r="G114" s="269"/>
      <c r="H114" s="269"/>
    </row>
    <row r="115" spans="1:8" ht="11.25" x14ac:dyDescent="0.25">
      <c r="A115" s="258" t="s">
        <v>280</v>
      </c>
      <c r="B115" s="257" t="s">
        <v>281</v>
      </c>
      <c r="C115" s="273">
        <v>126</v>
      </c>
      <c r="D115" s="272"/>
      <c r="E115" s="272"/>
      <c r="F115" s="269"/>
      <c r="G115" s="269"/>
      <c r="H115" s="269"/>
    </row>
    <row r="116" spans="1:8" ht="11.25" x14ac:dyDescent="0.25">
      <c r="A116" s="69" t="s">
        <v>282</v>
      </c>
      <c r="B116" s="254" t="s">
        <v>703</v>
      </c>
      <c r="C116" s="70">
        <v>127</v>
      </c>
      <c r="D116" s="272"/>
      <c r="E116" s="272"/>
      <c r="F116" s="269"/>
      <c r="G116" s="269"/>
      <c r="H116" s="269"/>
    </row>
    <row r="117" spans="1:8" ht="11.25" x14ac:dyDescent="0.25">
      <c r="A117" s="258" t="s">
        <v>283</v>
      </c>
      <c r="B117" s="257" t="s">
        <v>284</v>
      </c>
      <c r="C117" s="273">
        <v>128</v>
      </c>
      <c r="D117" s="272"/>
      <c r="E117" s="272"/>
      <c r="F117" s="269"/>
      <c r="G117" s="269"/>
      <c r="H117" s="269"/>
    </row>
    <row r="118" spans="1:8" ht="11.25" x14ac:dyDescent="0.25">
      <c r="A118" s="258" t="s">
        <v>285</v>
      </c>
      <c r="B118" s="257" t="s">
        <v>286</v>
      </c>
      <c r="C118" s="273">
        <v>129</v>
      </c>
      <c r="D118" s="272"/>
      <c r="E118" s="272"/>
      <c r="F118" s="269"/>
      <c r="G118" s="269"/>
      <c r="H118" s="269"/>
    </row>
    <row r="119" spans="1:8" ht="11.25" x14ac:dyDescent="0.25">
      <c r="A119" s="258" t="s">
        <v>287</v>
      </c>
      <c r="B119" s="257" t="s">
        <v>288</v>
      </c>
      <c r="C119" s="273">
        <v>130</v>
      </c>
      <c r="D119" s="272"/>
      <c r="E119" s="272"/>
      <c r="F119" s="269"/>
      <c r="G119" s="269"/>
      <c r="H119" s="269"/>
    </row>
    <row r="120" spans="1:8" ht="11.25" x14ac:dyDescent="0.25">
      <c r="A120" s="258" t="s">
        <v>289</v>
      </c>
      <c r="B120" s="257" t="s">
        <v>290</v>
      </c>
      <c r="C120" s="273">
        <v>131</v>
      </c>
      <c r="D120" s="272"/>
      <c r="E120" s="272"/>
      <c r="F120" s="269"/>
      <c r="G120" s="269"/>
      <c r="H120" s="269"/>
    </row>
    <row r="121" spans="1:8" ht="11.25" x14ac:dyDescent="0.25">
      <c r="A121" s="258" t="s">
        <v>291</v>
      </c>
      <c r="B121" s="257" t="s">
        <v>292</v>
      </c>
      <c r="C121" s="273">
        <v>132</v>
      </c>
      <c r="D121" s="272"/>
      <c r="E121" s="272"/>
      <c r="F121" s="269"/>
      <c r="G121" s="269"/>
      <c r="H121" s="269"/>
    </row>
    <row r="122" spans="1:8" ht="11.25" x14ac:dyDescent="0.25">
      <c r="A122" s="258" t="s">
        <v>293</v>
      </c>
      <c r="B122" s="257" t="s">
        <v>294</v>
      </c>
      <c r="C122" s="273">
        <v>133</v>
      </c>
      <c r="D122" s="272"/>
      <c r="E122" s="272"/>
      <c r="F122" s="269"/>
      <c r="G122" s="269"/>
      <c r="H122" s="269"/>
    </row>
    <row r="123" spans="1:8" ht="11.25" x14ac:dyDescent="0.25">
      <c r="A123" s="258" t="s">
        <v>295</v>
      </c>
      <c r="B123" s="257" t="s">
        <v>296</v>
      </c>
      <c r="C123" s="273">
        <v>134</v>
      </c>
      <c r="D123" s="272"/>
      <c r="E123" s="272"/>
      <c r="F123" s="269"/>
      <c r="G123" s="269"/>
      <c r="H123" s="269"/>
    </row>
    <row r="124" spans="1:8" ht="11.25" x14ac:dyDescent="0.25">
      <c r="A124" s="258" t="s">
        <v>704</v>
      </c>
      <c r="B124" s="257" t="s">
        <v>705</v>
      </c>
      <c r="C124" s="273">
        <v>135</v>
      </c>
      <c r="D124" s="272"/>
      <c r="E124" s="272"/>
      <c r="F124" s="269"/>
      <c r="G124" s="269"/>
      <c r="H124" s="269"/>
    </row>
    <row r="125" spans="1:8" ht="22.5" x14ac:dyDescent="0.25">
      <c r="A125" s="258" t="s">
        <v>297</v>
      </c>
      <c r="B125" s="257" t="s">
        <v>706</v>
      </c>
      <c r="C125" s="273">
        <v>136</v>
      </c>
      <c r="D125" s="272"/>
      <c r="E125" s="272"/>
      <c r="F125" s="269"/>
      <c r="G125" s="269"/>
      <c r="H125" s="269"/>
    </row>
    <row r="126" spans="1:8" ht="11.25" x14ac:dyDescent="0.25">
      <c r="A126" s="69"/>
      <c r="B126" s="254" t="s">
        <v>707</v>
      </c>
      <c r="C126" s="70">
        <v>137</v>
      </c>
      <c r="D126" s="272"/>
      <c r="E126" s="272"/>
      <c r="F126" s="269"/>
      <c r="G126" s="269"/>
      <c r="H126" s="269"/>
    </row>
    <row r="127" spans="1:8" ht="11.25" x14ac:dyDescent="0.25">
      <c r="A127" s="258" t="s">
        <v>298</v>
      </c>
      <c r="B127" s="254" t="s">
        <v>708</v>
      </c>
      <c r="C127" s="70">
        <v>138</v>
      </c>
      <c r="D127" s="272"/>
      <c r="E127" s="272"/>
      <c r="F127" s="269"/>
      <c r="G127" s="269"/>
      <c r="H127" s="269"/>
    </row>
    <row r="128" spans="1:8" ht="11.25" x14ac:dyDescent="0.25">
      <c r="A128" s="258" t="s">
        <v>299</v>
      </c>
      <c r="B128" s="257" t="s">
        <v>300</v>
      </c>
      <c r="C128" s="273">
        <v>139</v>
      </c>
      <c r="D128" s="272"/>
      <c r="E128" s="272"/>
      <c r="F128" s="269"/>
      <c r="G128" s="269"/>
      <c r="H128" s="269"/>
    </row>
    <row r="129" spans="1:8" ht="11.25" x14ac:dyDescent="0.25">
      <c r="A129" s="258" t="s">
        <v>301</v>
      </c>
      <c r="B129" s="257" t="s">
        <v>302</v>
      </c>
      <c r="C129" s="273">
        <v>140</v>
      </c>
      <c r="D129" s="272"/>
      <c r="E129" s="272"/>
      <c r="F129" s="269"/>
      <c r="G129" s="269"/>
      <c r="H129" s="269"/>
    </row>
    <row r="130" spans="1:8" ht="22.5" x14ac:dyDescent="0.25">
      <c r="A130" s="258" t="s">
        <v>303</v>
      </c>
      <c r="B130" s="257" t="s">
        <v>304</v>
      </c>
      <c r="C130" s="273">
        <v>141</v>
      </c>
      <c r="D130" s="272"/>
      <c r="E130" s="272"/>
      <c r="F130" s="269"/>
      <c r="G130" s="269"/>
      <c r="H130" s="269"/>
    </row>
    <row r="131" spans="1:8" ht="11.25" x14ac:dyDescent="0.25">
      <c r="A131" s="258" t="s">
        <v>305</v>
      </c>
      <c r="B131" s="257" t="s">
        <v>306</v>
      </c>
      <c r="C131" s="273">
        <v>142</v>
      </c>
      <c r="D131" s="272"/>
      <c r="E131" s="272"/>
      <c r="F131" s="269"/>
      <c r="G131" s="269"/>
      <c r="H131" s="269"/>
    </row>
    <row r="132" spans="1:8" ht="11.25" x14ac:dyDescent="0.25">
      <c r="A132" s="258" t="s">
        <v>307</v>
      </c>
      <c r="B132" s="257" t="s">
        <v>308</v>
      </c>
      <c r="C132" s="273">
        <v>143</v>
      </c>
      <c r="D132" s="272"/>
      <c r="E132" s="272"/>
      <c r="F132" s="269"/>
      <c r="G132" s="269"/>
      <c r="H132" s="269"/>
    </row>
    <row r="133" spans="1:8" ht="22.5" x14ac:dyDescent="0.25">
      <c r="A133" s="258" t="s">
        <v>309</v>
      </c>
      <c r="B133" s="257" t="s">
        <v>310</v>
      </c>
      <c r="C133" s="273">
        <v>144</v>
      </c>
      <c r="D133" s="272"/>
      <c r="E133" s="272"/>
      <c r="F133" s="269"/>
      <c r="G133" s="269"/>
      <c r="H133" s="269"/>
    </row>
    <row r="134" spans="1:8" ht="11.25" x14ac:dyDescent="0.25">
      <c r="A134" s="258" t="s">
        <v>311</v>
      </c>
      <c r="B134" s="257" t="s">
        <v>312</v>
      </c>
      <c r="C134" s="273">
        <v>145</v>
      </c>
      <c r="D134" s="272"/>
      <c r="E134" s="272"/>
      <c r="F134" s="269"/>
      <c r="G134" s="269"/>
      <c r="H134" s="269"/>
    </row>
    <row r="135" spans="1:8" ht="11.25" x14ac:dyDescent="0.25">
      <c r="A135" s="258" t="s">
        <v>313</v>
      </c>
      <c r="B135" s="257" t="s">
        <v>314</v>
      </c>
      <c r="C135" s="273">
        <v>146</v>
      </c>
      <c r="D135" s="272"/>
      <c r="E135" s="272"/>
      <c r="F135" s="269"/>
      <c r="G135" s="269"/>
      <c r="H135" s="269"/>
    </row>
    <row r="136" spans="1:8" ht="21" x14ac:dyDescent="0.25">
      <c r="A136" s="258" t="s">
        <v>315</v>
      </c>
      <c r="B136" s="254" t="s">
        <v>709</v>
      </c>
      <c r="C136" s="70">
        <v>147</v>
      </c>
      <c r="D136" s="272"/>
      <c r="E136" s="272"/>
      <c r="F136" s="269"/>
      <c r="G136" s="269"/>
      <c r="H136" s="269"/>
    </row>
    <row r="137" spans="1:8" ht="11.25" x14ac:dyDescent="0.25">
      <c r="A137" s="258" t="s">
        <v>316</v>
      </c>
      <c r="B137" s="257" t="s">
        <v>710</v>
      </c>
      <c r="C137" s="273">
        <v>148</v>
      </c>
      <c r="D137" s="272"/>
      <c r="E137" s="272"/>
      <c r="F137" s="269"/>
      <c r="G137" s="269"/>
      <c r="H137" s="269"/>
    </row>
    <row r="138" spans="1:8" ht="22.5" x14ac:dyDescent="0.25">
      <c r="A138" s="258" t="s">
        <v>317</v>
      </c>
      <c r="B138" s="257" t="s">
        <v>318</v>
      </c>
      <c r="C138" s="273">
        <v>149</v>
      </c>
      <c r="D138" s="272"/>
      <c r="E138" s="272"/>
      <c r="F138" s="269"/>
      <c r="G138" s="269"/>
      <c r="H138" s="269"/>
    </row>
    <row r="139" spans="1:8" ht="22.5" x14ac:dyDescent="0.25">
      <c r="A139" s="258" t="s">
        <v>319</v>
      </c>
      <c r="B139" s="257" t="s">
        <v>320</v>
      </c>
      <c r="C139" s="273">
        <v>150</v>
      </c>
      <c r="D139" s="272"/>
      <c r="E139" s="272"/>
      <c r="F139" s="269"/>
      <c r="G139" s="269"/>
      <c r="H139" s="269"/>
    </row>
    <row r="140" spans="1:8" ht="11.25" x14ac:dyDescent="0.25">
      <c r="A140" s="258" t="s">
        <v>321</v>
      </c>
      <c r="B140" s="257" t="s">
        <v>322</v>
      </c>
      <c r="C140" s="273">
        <v>151</v>
      </c>
      <c r="D140" s="272"/>
      <c r="E140" s="272"/>
      <c r="F140" s="269"/>
      <c r="G140" s="269"/>
      <c r="H140" s="269"/>
    </row>
    <row r="141" spans="1:8" ht="22.5" x14ac:dyDescent="0.25">
      <c r="A141" s="258" t="s">
        <v>323</v>
      </c>
      <c r="B141" s="257" t="s">
        <v>324</v>
      </c>
      <c r="C141" s="273">
        <v>152</v>
      </c>
      <c r="D141" s="272"/>
      <c r="E141" s="272"/>
      <c r="F141" s="269"/>
      <c r="G141" s="269"/>
      <c r="H141" s="269"/>
    </row>
    <row r="142" spans="1:8" ht="22.5" x14ac:dyDescent="0.25">
      <c r="A142" s="258" t="s">
        <v>325</v>
      </c>
      <c r="B142" s="257" t="s">
        <v>326</v>
      </c>
      <c r="C142" s="273">
        <v>153</v>
      </c>
      <c r="D142" s="272"/>
      <c r="E142" s="272"/>
      <c r="F142" s="269"/>
      <c r="G142" s="269"/>
      <c r="H142" s="269"/>
    </row>
    <row r="143" spans="1:8" ht="22.5" x14ac:dyDescent="0.25">
      <c r="A143" s="258" t="s">
        <v>327</v>
      </c>
      <c r="B143" s="257" t="s">
        <v>328</v>
      </c>
      <c r="C143" s="273">
        <v>154</v>
      </c>
      <c r="D143" s="272"/>
      <c r="E143" s="272"/>
      <c r="F143" s="269"/>
      <c r="G143" s="269"/>
      <c r="H143" s="269"/>
    </row>
    <row r="144" spans="1:8" ht="11.25" x14ac:dyDescent="0.25">
      <c r="A144" s="258" t="s">
        <v>329</v>
      </c>
      <c r="B144" s="257" t="s">
        <v>330</v>
      </c>
      <c r="C144" s="273">
        <v>155</v>
      </c>
      <c r="D144" s="272"/>
      <c r="E144" s="272"/>
      <c r="F144" s="269"/>
      <c r="G144" s="269"/>
      <c r="H144" s="269"/>
    </row>
    <row r="145" spans="1:8" ht="22.5" x14ac:dyDescent="0.25">
      <c r="A145" s="258" t="s">
        <v>331</v>
      </c>
      <c r="B145" s="257" t="s">
        <v>711</v>
      </c>
      <c r="C145" s="273">
        <v>156</v>
      </c>
      <c r="D145" s="272"/>
      <c r="E145" s="272"/>
      <c r="F145" s="269"/>
      <c r="G145" s="269"/>
      <c r="H145" s="269"/>
    </row>
    <row r="146" spans="1:8" ht="11.25" x14ac:dyDescent="0.25">
      <c r="A146" s="258" t="s">
        <v>332</v>
      </c>
      <c r="B146" s="257" t="s">
        <v>333</v>
      </c>
      <c r="C146" s="273">
        <v>157</v>
      </c>
      <c r="D146" s="272"/>
      <c r="E146" s="272"/>
      <c r="F146" s="269"/>
      <c r="G146" s="269"/>
      <c r="H146" s="269"/>
    </row>
    <row r="147" spans="1:8" ht="22.5" x14ac:dyDescent="0.25">
      <c r="A147" s="258" t="s">
        <v>334</v>
      </c>
      <c r="B147" s="257" t="s">
        <v>712</v>
      </c>
      <c r="C147" s="273">
        <v>158</v>
      </c>
      <c r="D147" s="272"/>
      <c r="E147" s="272"/>
      <c r="F147" s="269"/>
      <c r="G147" s="269"/>
      <c r="H147" s="269"/>
    </row>
    <row r="148" spans="1:8" ht="22.5" x14ac:dyDescent="0.25">
      <c r="A148" s="258" t="s">
        <v>335</v>
      </c>
      <c r="B148" s="257" t="s">
        <v>336</v>
      </c>
      <c r="C148" s="273">
        <v>159</v>
      </c>
      <c r="D148" s="272"/>
      <c r="E148" s="272"/>
      <c r="F148" s="269"/>
      <c r="G148" s="269"/>
      <c r="H148" s="269"/>
    </row>
    <row r="149" spans="1:8" ht="11.25" x14ac:dyDescent="0.25">
      <c r="A149" s="258" t="s">
        <v>337</v>
      </c>
      <c r="B149" s="257" t="s">
        <v>338</v>
      </c>
      <c r="C149" s="273">
        <v>160</v>
      </c>
      <c r="D149" s="272"/>
      <c r="E149" s="272"/>
      <c r="F149" s="269"/>
      <c r="G149" s="269"/>
      <c r="H149" s="269"/>
    </row>
    <row r="150" spans="1:8" ht="11.25" x14ac:dyDescent="0.25">
      <c r="A150" s="258" t="s">
        <v>339</v>
      </c>
      <c r="B150" s="257" t="s">
        <v>713</v>
      </c>
      <c r="C150" s="273">
        <v>161</v>
      </c>
      <c r="D150" s="272"/>
      <c r="E150" s="272"/>
      <c r="F150" s="269"/>
      <c r="G150" s="269"/>
      <c r="H150" s="269"/>
    </row>
    <row r="151" spans="1:8" ht="11.25" x14ac:dyDescent="0.25">
      <c r="A151" s="258" t="s">
        <v>340</v>
      </c>
      <c r="B151" s="257" t="s">
        <v>341</v>
      </c>
      <c r="C151" s="273">
        <v>162</v>
      </c>
      <c r="D151" s="272"/>
      <c r="E151" s="272"/>
      <c r="F151" s="269"/>
      <c r="G151" s="269"/>
      <c r="H151" s="269"/>
    </row>
    <row r="152" spans="1:8" ht="11.25" x14ac:dyDescent="0.25">
      <c r="A152" s="258" t="s">
        <v>342</v>
      </c>
      <c r="B152" s="257" t="s">
        <v>343</v>
      </c>
      <c r="C152" s="273">
        <v>163</v>
      </c>
      <c r="D152" s="272"/>
      <c r="E152" s="272"/>
      <c r="F152" s="269"/>
      <c r="G152" s="269"/>
      <c r="H152" s="269"/>
    </row>
    <row r="153" spans="1:8" ht="11.25" x14ac:dyDescent="0.25">
      <c r="A153" s="258" t="s">
        <v>344</v>
      </c>
      <c r="B153" s="257" t="s">
        <v>345</v>
      </c>
      <c r="C153" s="273">
        <v>164</v>
      </c>
      <c r="D153" s="272"/>
      <c r="E153" s="272"/>
      <c r="F153" s="269"/>
      <c r="G153" s="269"/>
      <c r="H153" s="269"/>
    </row>
    <row r="154" spans="1:8" ht="15" customHeight="1" x14ac:dyDescent="0.25">
      <c r="A154" s="258" t="s">
        <v>346</v>
      </c>
      <c r="B154" s="257" t="s">
        <v>347</v>
      </c>
      <c r="C154" s="273">
        <v>165</v>
      </c>
      <c r="D154" s="272"/>
      <c r="E154" s="272"/>
      <c r="F154" s="269"/>
      <c r="G154" s="269"/>
      <c r="H154" s="269"/>
    </row>
    <row r="155" spans="1:8" ht="11.25" x14ac:dyDescent="0.25">
      <c r="A155" s="258" t="s">
        <v>348</v>
      </c>
      <c r="B155" s="257" t="s">
        <v>349</v>
      </c>
      <c r="C155" s="273">
        <v>166</v>
      </c>
      <c r="D155" s="272"/>
      <c r="E155" s="272"/>
      <c r="F155" s="269"/>
      <c r="G155" s="269"/>
      <c r="H155" s="269"/>
    </row>
    <row r="156" spans="1:8" ht="11.25" x14ac:dyDescent="0.25">
      <c r="A156" s="258" t="s">
        <v>350</v>
      </c>
      <c r="B156" s="257" t="s">
        <v>351</v>
      </c>
      <c r="C156" s="273">
        <v>167</v>
      </c>
      <c r="D156" s="272"/>
      <c r="E156" s="272"/>
      <c r="F156" s="269"/>
      <c r="G156" s="269"/>
      <c r="H156" s="269"/>
    </row>
    <row r="157" spans="1:8" ht="11.25" x14ac:dyDescent="0.25">
      <c r="A157" s="258" t="s">
        <v>352</v>
      </c>
      <c r="B157" s="257" t="s">
        <v>714</v>
      </c>
      <c r="C157" s="273">
        <v>168</v>
      </c>
      <c r="D157" s="272"/>
      <c r="E157" s="272"/>
      <c r="F157" s="269"/>
      <c r="G157" s="269"/>
      <c r="H157" s="269"/>
    </row>
    <row r="158" spans="1:8" ht="11.25" x14ac:dyDescent="0.25">
      <c r="A158" s="258" t="s">
        <v>353</v>
      </c>
      <c r="B158" s="257" t="s">
        <v>354</v>
      </c>
      <c r="C158" s="273">
        <v>169</v>
      </c>
      <c r="D158" s="272"/>
      <c r="E158" s="272"/>
      <c r="F158" s="269"/>
      <c r="G158" s="269"/>
      <c r="H158" s="269"/>
    </row>
    <row r="159" spans="1:8" ht="11.25" x14ac:dyDescent="0.25">
      <c r="A159" s="258" t="s">
        <v>355</v>
      </c>
      <c r="B159" s="257" t="s">
        <v>356</v>
      </c>
      <c r="C159" s="273">
        <v>170</v>
      </c>
      <c r="D159" s="272"/>
      <c r="E159" s="272"/>
      <c r="F159" s="269"/>
      <c r="G159" s="269"/>
      <c r="H159" s="269"/>
    </row>
    <row r="160" spans="1:8" ht="22.5" x14ac:dyDescent="0.25">
      <c r="A160" s="258" t="s">
        <v>357</v>
      </c>
      <c r="B160" s="257" t="s">
        <v>715</v>
      </c>
      <c r="C160" s="273">
        <v>171</v>
      </c>
      <c r="D160" s="272"/>
      <c r="E160" s="272"/>
      <c r="F160" s="269"/>
      <c r="G160" s="269"/>
      <c r="H160" s="269"/>
    </row>
    <row r="161" spans="1:8" ht="11.25" x14ac:dyDescent="0.25">
      <c r="A161" s="258" t="s">
        <v>358</v>
      </c>
      <c r="B161" s="257" t="s">
        <v>359</v>
      </c>
      <c r="C161" s="273">
        <v>172</v>
      </c>
      <c r="D161" s="272"/>
      <c r="E161" s="272"/>
      <c r="F161" s="269"/>
      <c r="G161" s="269"/>
      <c r="H161" s="269"/>
    </row>
    <row r="162" spans="1:8" ht="11.25" x14ac:dyDescent="0.25">
      <c r="A162" s="258" t="s">
        <v>360</v>
      </c>
      <c r="B162" s="257" t="s">
        <v>361</v>
      </c>
      <c r="C162" s="273">
        <v>173</v>
      </c>
      <c r="D162" s="272"/>
      <c r="E162" s="272"/>
      <c r="F162" s="269"/>
      <c r="G162" s="269"/>
      <c r="H162" s="269"/>
    </row>
    <row r="163" spans="1:8" ht="22.5" x14ac:dyDescent="0.25">
      <c r="A163" s="258" t="s">
        <v>362</v>
      </c>
      <c r="B163" s="257" t="s">
        <v>716</v>
      </c>
      <c r="C163" s="273">
        <v>174</v>
      </c>
      <c r="D163" s="272"/>
      <c r="E163" s="272"/>
      <c r="F163" s="269"/>
      <c r="G163" s="269"/>
      <c r="H163" s="269"/>
    </row>
    <row r="164" spans="1:8" ht="11.25" x14ac:dyDescent="0.25">
      <c r="A164" s="258" t="s">
        <v>363</v>
      </c>
      <c r="B164" s="257" t="s">
        <v>364</v>
      </c>
      <c r="C164" s="273">
        <v>175</v>
      </c>
      <c r="D164" s="272"/>
      <c r="E164" s="272"/>
      <c r="F164" s="269"/>
      <c r="G164" s="269"/>
      <c r="H164" s="269"/>
    </row>
    <row r="165" spans="1:8" ht="11.25" x14ac:dyDescent="0.25">
      <c r="A165" s="69"/>
      <c r="B165" s="254" t="s">
        <v>717</v>
      </c>
      <c r="C165" s="70">
        <v>176</v>
      </c>
      <c r="D165" s="272"/>
      <c r="E165" s="272"/>
      <c r="F165" s="269"/>
      <c r="G165" s="269"/>
      <c r="H165" s="269"/>
    </row>
    <row r="166" spans="1:8" x14ac:dyDescent="0.25">
      <c r="A166" s="69" t="s">
        <v>365</v>
      </c>
      <c r="B166" s="254" t="s">
        <v>366</v>
      </c>
      <c r="C166" s="70">
        <v>177</v>
      </c>
      <c r="D166" s="272"/>
      <c r="E166" s="272"/>
    </row>
    <row r="167" spans="1:8" x14ac:dyDescent="0.25">
      <c r="A167" s="69"/>
      <c r="B167" s="254" t="s">
        <v>718</v>
      </c>
      <c r="C167" s="70">
        <v>178</v>
      </c>
      <c r="D167" s="272"/>
      <c r="E167" s="272"/>
    </row>
    <row r="168" spans="1:8" x14ac:dyDescent="0.25"/>
    <row r="169" spans="1:8" x14ac:dyDescent="0.25"/>
    <row r="170" spans="1:8" x14ac:dyDescent="0.25"/>
    <row r="171" spans="1:8" x14ac:dyDescent="0.25"/>
    <row r="172" spans="1:8" x14ac:dyDescent="0.25"/>
    <row r="173" spans="1:8" x14ac:dyDescent="0.25"/>
    <row r="174" spans="1:8" x14ac:dyDescent="0.25"/>
    <row r="175" spans="1:8" x14ac:dyDescent="0.25"/>
    <row r="176" spans="1:8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</sheetData>
  <mergeCells count="31">
    <mergeCell ref="A11:B11"/>
    <mergeCell ref="C11:G11"/>
    <mergeCell ref="A5:B5"/>
    <mergeCell ref="C5:G5"/>
    <mergeCell ref="A6:B6"/>
    <mergeCell ref="C6:G6"/>
    <mergeCell ref="A7:B7"/>
    <mergeCell ref="C7:G7"/>
    <mergeCell ref="A8:B8"/>
    <mergeCell ref="C8:G8"/>
    <mergeCell ref="A9:B9"/>
    <mergeCell ref="C9:G9"/>
    <mergeCell ref="C10:G10"/>
    <mergeCell ref="A2:B2"/>
    <mergeCell ref="C2:G2"/>
    <mergeCell ref="A3:B3"/>
    <mergeCell ref="C3:G3"/>
    <mergeCell ref="A4:B4"/>
    <mergeCell ref="C4:G4"/>
    <mergeCell ref="A87:A88"/>
    <mergeCell ref="B87:B88"/>
    <mergeCell ref="C87:C88"/>
    <mergeCell ref="A13:G13"/>
    <mergeCell ref="A14:G14"/>
    <mergeCell ref="A15:A16"/>
    <mergeCell ref="B15:B16"/>
    <mergeCell ref="C15:C16"/>
    <mergeCell ref="D15:F15"/>
    <mergeCell ref="G15:G16"/>
    <mergeCell ref="D87:D88"/>
    <mergeCell ref="E87:E88"/>
  </mergeCells>
  <conditionalFormatting sqref="C4:G4">
    <cfRule type="expression" dxfId="0" priority="1">
      <formula>ISDate(C4)</formula>
    </cfRule>
  </conditionalFormatting>
  <dataValidations count="3">
    <dataValidation type="date" operator="greaterThan" allowBlank="1" showInputMessage="1" showErrorMessage="1" sqref="C4:G4 C9:G9" xr:uid="{00000000-0002-0000-0200-000000000000}">
      <formula1>32874</formula1>
    </dataValidation>
    <dataValidation type="whole" operator="greaterThanOrEqual" allowBlank="1" showInputMessage="1" showErrorMessage="1" sqref="C5:G5 D90:E167" xr:uid="{00000000-0002-0000-0200-000001000000}">
      <formula1>0</formula1>
    </dataValidation>
    <dataValidation type="decimal" operator="greaterThanOrEqual" allowBlank="1" showInputMessage="1" showErrorMessage="1" sqref="D18:G84" xr:uid="{00000000-0002-0000-0200-000002000000}">
      <formula1>0</formula1>
    </dataValidation>
  </dataValidation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XFC156"/>
  <sheetViews>
    <sheetView showGridLines="0" topLeftCell="A130" workbookViewId="0">
      <selection activeCell="C13" sqref="C13:E13"/>
    </sheetView>
  </sheetViews>
  <sheetFormatPr defaultColWidth="0" defaultRowHeight="11.25" zeroHeight="1" x14ac:dyDescent="0.25"/>
  <cols>
    <col min="1" max="1" width="9.140625" style="308" customWidth="1"/>
    <col min="2" max="2" width="68.85546875" style="289" customWidth="1"/>
    <col min="3" max="3" width="8.7109375" style="289" customWidth="1"/>
    <col min="4" max="4" width="13.5703125" style="309" customWidth="1"/>
    <col min="5" max="5" width="15.5703125" style="309" customWidth="1"/>
    <col min="6" max="6" width="4.42578125" style="289" customWidth="1"/>
    <col min="7" max="16383" width="9.140625" style="289" hidden="1"/>
    <col min="16384" max="16384" width="5.140625" style="289" hidden="1"/>
  </cols>
  <sheetData>
    <row r="1" spans="1:34" s="278" customFormat="1" x14ac:dyDescent="0.25">
      <c r="A1" s="274"/>
      <c r="B1" s="275"/>
      <c r="C1" s="276"/>
      <c r="D1" s="277"/>
      <c r="E1" s="277"/>
      <c r="N1" s="278" t="s">
        <v>41</v>
      </c>
    </row>
    <row r="2" spans="1:34" s="278" customFormat="1" ht="12.75" x14ac:dyDescent="0.25">
      <c r="A2" s="279"/>
      <c r="B2" s="275"/>
      <c r="C2" s="60"/>
      <c r="D2" s="280"/>
      <c r="E2" s="281" t="s">
        <v>828</v>
      </c>
      <c r="N2" s="278" t="s">
        <v>41</v>
      </c>
      <c r="AH2" s="282"/>
    </row>
    <row r="3" spans="1:34" s="278" customFormat="1" ht="15" x14ac:dyDescent="0.2">
      <c r="A3" s="61" t="s">
        <v>42</v>
      </c>
      <c r="B3" s="283"/>
      <c r="C3" s="446" t="s">
        <v>43</v>
      </c>
      <c r="D3" s="446"/>
      <c r="E3" s="446"/>
      <c r="F3" s="284"/>
      <c r="G3" s="284"/>
      <c r="H3" s="285"/>
      <c r="I3" s="285"/>
      <c r="J3" s="286"/>
      <c r="K3" s="286"/>
      <c r="L3" s="286"/>
      <c r="M3" s="286"/>
      <c r="N3" s="278" t="s">
        <v>41</v>
      </c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</row>
    <row r="4" spans="1:34" s="278" customFormat="1" ht="15" x14ac:dyDescent="0.2">
      <c r="A4" s="61" t="s">
        <v>44</v>
      </c>
      <c r="B4" s="283"/>
      <c r="C4" s="446" t="s">
        <v>43</v>
      </c>
      <c r="D4" s="446"/>
      <c r="E4" s="446"/>
      <c r="F4" s="284"/>
      <c r="G4" s="284"/>
      <c r="H4" s="285"/>
      <c r="I4" s="285"/>
      <c r="J4" s="286"/>
      <c r="K4" s="286"/>
      <c r="L4" s="286"/>
      <c r="M4" s="286"/>
      <c r="N4" s="278" t="s">
        <v>41</v>
      </c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</row>
    <row r="5" spans="1:34" s="278" customFormat="1" ht="15" x14ac:dyDescent="0.2">
      <c r="A5" s="61" t="s">
        <v>45</v>
      </c>
      <c r="B5" s="283"/>
      <c r="C5" s="452" t="s">
        <v>43</v>
      </c>
      <c r="D5" s="452"/>
      <c r="E5" s="452"/>
      <c r="F5" s="287"/>
      <c r="G5" s="287"/>
      <c r="H5" s="285"/>
      <c r="I5" s="285"/>
      <c r="J5" s="286"/>
      <c r="K5" s="286"/>
      <c r="L5" s="286"/>
      <c r="M5" s="286"/>
      <c r="N5" s="278" t="s">
        <v>41</v>
      </c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</row>
    <row r="6" spans="1:34" s="278" customFormat="1" ht="15" x14ac:dyDescent="0.2">
      <c r="A6" s="61" t="s">
        <v>46</v>
      </c>
      <c r="B6" s="283"/>
      <c r="C6" s="452" t="s">
        <v>43</v>
      </c>
      <c r="D6" s="452"/>
      <c r="E6" s="452"/>
      <c r="F6" s="287"/>
      <c r="G6" s="287"/>
      <c r="H6" s="285"/>
      <c r="I6" s="285"/>
      <c r="J6" s="286"/>
      <c r="K6" s="286"/>
      <c r="L6" s="286"/>
      <c r="M6" s="286"/>
      <c r="N6" s="278" t="s">
        <v>41</v>
      </c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</row>
    <row r="7" spans="1:34" s="278" customFormat="1" ht="15" x14ac:dyDescent="0.2">
      <c r="A7" s="61" t="s">
        <v>47</v>
      </c>
      <c r="B7" s="283"/>
      <c r="C7" s="446" t="s">
        <v>43</v>
      </c>
      <c r="D7" s="446"/>
      <c r="E7" s="446"/>
      <c r="F7" s="288"/>
      <c r="G7" s="288"/>
      <c r="H7" s="285"/>
      <c r="I7" s="285"/>
      <c r="J7" s="286"/>
      <c r="K7" s="286"/>
      <c r="L7" s="286"/>
      <c r="M7" s="286"/>
      <c r="N7" s="278" t="s">
        <v>41</v>
      </c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</row>
    <row r="8" spans="1:34" s="278" customFormat="1" ht="15" x14ac:dyDescent="0.2">
      <c r="A8" s="61" t="s">
        <v>48</v>
      </c>
      <c r="B8" s="283"/>
      <c r="C8" s="446" t="s">
        <v>43</v>
      </c>
      <c r="D8" s="446"/>
      <c r="E8" s="446"/>
      <c r="F8" s="284"/>
      <c r="G8" s="284"/>
      <c r="H8" s="285"/>
      <c r="I8" s="285"/>
      <c r="J8" s="286"/>
      <c r="K8" s="286"/>
      <c r="L8" s="286"/>
      <c r="M8" s="286"/>
      <c r="N8" s="278" t="s">
        <v>41</v>
      </c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</row>
    <row r="9" spans="1:34" s="278" customFormat="1" ht="15" x14ac:dyDescent="0.2">
      <c r="A9" s="61" t="s">
        <v>49</v>
      </c>
      <c r="B9" s="283"/>
      <c r="C9" s="446" t="s">
        <v>43</v>
      </c>
      <c r="D9" s="446"/>
      <c r="E9" s="446"/>
      <c r="F9" s="284"/>
      <c r="G9" s="284"/>
      <c r="H9" s="285"/>
      <c r="I9" s="285"/>
      <c r="J9" s="286"/>
      <c r="K9" s="286"/>
      <c r="L9" s="286"/>
      <c r="M9" s="286"/>
      <c r="N9" s="278" t="s">
        <v>41</v>
      </c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</row>
    <row r="10" spans="1:34" s="278" customFormat="1" ht="15" x14ac:dyDescent="0.2">
      <c r="A10" s="61" t="s">
        <v>50</v>
      </c>
      <c r="B10" s="283"/>
      <c r="C10" s="446" t="s">
        <v>43</v>
      </c>
      <c r="D10" s="446"/>
      <c r="E10" s="446"/>
      <c r="F10" s="284"/>
      <c r="G10" s="284"/>
      <c r="H10" s="285"/>
      <c r="I10" s="285"/>
      <c r="J10" s="286"/>
      <c r="K10" s="286"/>
      <c r="L10" s="286"/>
      <c r="M10" s="286"/>
      <c r="N10" s="278" t="s">
        <v>41</v>
      </c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</row>
    <row r="11" spans="1:34" s="278" customFormat="1" ht="15" x14ac:dyDescent="0.2">
      <c r="A11" s="61" t="s">
        <v>51</v>
      </c>
      <c r="B11" s="283"/>
      <c r="C11" s="452" t="s">
        <v>43</v>
      </c>
      <c r="D11" s="452"/>
      <c r="E11" s="452"/>
      <c r="F11" s="287"/>
      <c r="G11" s="287"/>
      <c r="H11" s="285"/>
      <c r="I11" s="285"/>
      <c r="J11" s="286"/>
      <c r="K11" s="286"/>
      <c r="L11" s="286"/>
      <c r="M11" s="286"/>
      <c r="N11" s="278" t="s">
        <v>41</v>
      </c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</row>
    <row r="12" spans="1:34" s="278" customFormat="1" ht="15" x14ac:dyDescent="0.2">
      <c r="A12" s="61" t="s">
        <v>52</v>
      </c>
      <c r="B12" s="283"/>
      <c r="C12" s="446" t="s">
        <v>43</v>
      </c>
      <c r="D12" s="446"/>
      <c r="E12" s="446"/>
      <c r="F12" s="287"/>
      <c r="G12" s="287"/>
      <c r="H12" s="285"/>
      <c r="I12" s="285"/>
      <c r="J12" s="286"/>
      <c r="K12" s="286"/>
      <c r="L12" s="286"/>
      <c r="M12" s="286"/>
      <c r="N12" s="278" t="s">
        <v>41</v>
      </c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</row>
    <row r="13" spans="1:34" x14ac:dyDescent="0.2">
      <c r="A13" s="61" t="s">
        <v>53</v>
      </c>
      <c r="B13" s="283"/>
      <c r="C13" s="446" t="s">
        <v>43</v>
      </c>
      <c r="D13" s="446"/>
      <c r="E13" s="446"/>
      <c r="F13" s="284"/>
      <c r="G13" s="284"/>
      <c r="H13" s="278"/>
      <c r="I13" s="278"/>
      <c r="N13" s="278" t="s">
        <v>41</v>
      </c>
    </row>
    <row r="14" spans="1:34" ht="12.75" x14ac:dyDescent="0.25">
      <c r="A14" s="290" t="str">
        <f>IF(OR(C5="",C6=""),"",IF(AND(C5&lt;C6,YEAR(C5)=YEAR(C6)),"","Унијели сте неисправне датуме!"))</f>
        <v/>
      </c>
      <c r="B14" s="291"/>
      <c r="C14" s="292" t="str">
        <f>IF((C5=""),"",IF(DAY(C5)&lt;&gt; 1,"Унијели сте неисправан датум од!", ""))</f>
        <v/>
      </c>
      <c r="D14" s="293"/>
      <c r="E14" s="293" t="str">
        <f>IF((C6=""),"",IF(DAY(C6)&lt; 28,"Унијели сте неисправан датум до!", ""))</f>
        <v/>
      </c>
      <c r="F14" s="284"/>
      <c r="G14" s="284"/>
      <c r="N14" s="278" t="s">
        <v>41</v>
      </c>
    </row>
    <row r="15" spans="1:34" ht="18.75" x14ac:dyDescent="0.25">
      <c r="A15" s="447" t="s">
        <v>586</v>
      </c>
      <c r="B15" s="447"/>
      <c r="C15" s="447"/>
      <c r="D15" s="447"/>
      <c r="E15" s="447"/>
      <c r="F15" s="294"/>
      <c r="G15" s="295"/>
      <c r="N15" s="278" t="s">
        <v>41</v>
      </c>
    </row>
    <row r="16" spans="1:34" s="278" customFormat="1" ht="13.5" thickBot="1" x14ac:dyDescent="0.3">
      <c r="A16" s="448"/>
      <c r="B16" s="449"/>
      <c r="C16" s="449"/>
      <c r="D16" s="449"/>
      <c r="E16" s="449"/>
      <c r="F16" s="296"/>
      <c r="N16" s="278" t="s">
        <v>41</v>
      </c>
    </row>
    <row r="17" spans="1:34" ht="31.5" customHeight="1" x14ac:dyDescent="0.25">
      <c r="A17" s="453" t="s">
        <v>239</v>
      </c>
      <c r="B17" s="453" t="s">
        <v>83</v>
      </c>
      <c r="C17" s="62" t="s">
        <v>367</v>
      </c>
      <c r="D17" s="450" t="s">
        <v>2</v>
      </c>
      <c r="E17" s="451"/>
      <c r="F17" s="297"/>
      <c r="N17" s="278" t="s">
        <v>41</v>
      </c>
      <c r="AH17" s="282"/>
    </row>
    <row r="18" spans="1:34" ht="12.75" x14ac:dyDescent="0.25">
      <c r="A18" s="454"/>
      <c r="B18" s="454"/>
      <c r="C18" s="63"/>
      <c r="D18" s="64" t="s">
        <v>368</v>
      </c>
      <c r="E18" s="64" t="s">
        <v>369</v>
      </c>
      <c r="F18" s="297"/>
      <c r="N18" s="278" t="s">
        <v>41</v>
      </c>
      <c r="AH18" s="282"/>
    </row>
    <row r="19" spans="1:34" x14ac:dyDescent="0.25">
      <c r="A19" s="65">
        <v>1</v>
      </c>
      <c r="B19" s="65">
        <v>2</v>
      </c>
      <c r="C19" s="65">
        <v>3</v>
      </c>
      <c r="D19" s="64">
        <v>4</v>
      </c>
      <c r="E19" s="64">
        <v>5</v>
      </c>
      <c r="F19" s="297"/>
      <c r="N19" s="278" t="s">
        <v>41</v>
      </c>
    </row>
    <row r="20" spans="1:34" ht="21" x14ac:dyDescent="0.25">
      <c r="A20" s="298"/>
      <c r="B20" s="298" t="s">
        <v>370</v>
      </c>
      <c r="C20" s="299">
        <v>201</v>
      </c>
      <c r="D20" s="300"/>
      <c r="E20" s="300"/>
      <c r="F20" s="297"/>
    </row>
    <row r="21" spans="1:34" ht="22.5" x14ac:dyDescent="0.25">
      <c r="A21" s="66">
        <v>60</v>
      </c>
      <c r="B21" s="67" t="s">
        <v>597</v>
      </c>
      <c r="C21" s="301">
        <f>C20+1</f>
        <v>202</v>
      </c>
      <c r="D21" s="300"/>
      <c r="E21" s="300"/>
      <c r="F21" s="297"/>
    </row>
    <row r="22" spans="1:34" ht="22.5" x14ac:dyDescent="0.25">
      <c r="A22" s="66" t="s">
        <v>371</v>
      </c>
      <c r="B22" s="302" t="s">
        <v>372</v>
      </c>
      <c r="C22" s="301">
        <f t="shared" ref="C22:C69" si="0">C21+1</f>
        <v>203</v>
      </c>
      <c r="D22" s="300"/>
      <c r="E22" s="300"/>
      <c r="F22" s="297"/>
    </row>
    <row r="23" spans="1:34" x14ac:dyDescent="0.25">
      <c r="A23" s="66">
        <v>601</v>
      </c>
      <c r="B23" s="302" t="s">
        <v>373</v>
      </c>
      <c r="C23" s="301">
        <f t="shared" si="0"/>
        <v>204</v>
      </c>
      <c r="D23" s="300"/>
      <c r="E23" s="300"/>
      <c r="F23" s="297"/>
    </row>
    <row r="24" spans="1:34" ht="22.5" x14ac:dyDescent="0.25">
      <c r="A24" s="66">
        <v>603</v>
      </c>
      <c r="B24" s="302" t="s">
        <v>374</v>
      </c>
      <c r="C24" s="301">
        <f t="shared" si="0"/>
        <v>205</v>
      </c>
      <c r="D24" s="300"/>
      <c r="E24" s="300"/>
      <c r="F24" s="297"/>
    </row>
    <row r="25" spans="1:34" ht="22.5" x14ac:dyDescent="0.25">
      <c r="A25" s="66">
        <v>604</v>
      </c>
      <c r="B25" s="302" t="s">
        <v>375</v>
      </c>
      <c r="C25" s="301">
        <f t="shared" si="0"/>
        <v>206</v>
      </c>
      <c r="D25" s="300"/>
      <c r="E25" s="300"/>
      <c r="F25" s="297"/>
    </row>
    <row r="26" spans="1:34" x14ac:dyDescent="0.25">
      <c r="A26" s="66" t="s">
        <v>376</v>
      </c>
      <c r="B26" s="302" t="s">
        <v>377</v>
      </c>
      <c r="C26" s="301">
        <f t="shared" si="0"/>
        <v>207</v>
      </c>
      <c r="D26" s="300"/>
      <c r="E26" s="300"/>
      <c r="F26" s="297"/>
    </row>
    <row r="27" spans="1:34" ht="22.5" x14ac:dyDescent="0.25">
      <c r="A27" s="66" t="s">
        <v>378</v>
      </c>
      <c r="B27" s="67" t="s">
        <v>598</v>
      </c>
      <c r="C27" s="301">
        <f t="shared" si="0"/>
        <v>208</v>
      </c>
      <c r="D27" s="300"/>
      <c r="E27" s="300"/>
      <c r="F27" s="297"/>
    </row>
    <row r="28" spans="1:34" ht="22.5" x14ac:dyDescent="0.25">
      <c r="A28" s="66" t="s">
        <v>379</v>
      </c>
      <c r="B28" s="67" t="s">
        <v>599</v>
      </c>
      <c r="C28" s="301">
        <f t="shared" si="0"/>
        <v>209</v>
      </c>
      <c r="D28" s="300"/>
      <c r="E28" s="300"/>
      <c r="F28" s="297"/>
    </row>
    <row r="29" spans="1:34" x14ac:dyDescent="0.25">
      <c r="A29" s="66" t="s">
        <v>380</v>
      </c>
      <c r="B29" s="302" t="s">
        <v>381</v>
      </c>
      <c r="C29" s="301">
        <f t="shared" si="0"/>
        <v>210</v>
      </c>
      <c r="D29" s="300"/>
      <c r="E29" s="300"/>
      <c r="F29" s="297"/>
    </row>
    <row r="30" spans="1:34" ht="22.5" x14ac:dyDescent="0.25">
      <c r="A30" s="66" t="s">
        <v>382</v>
      </c>
      <c r="B30" s="302" t="s">
        <v>383</v>
      </c>
      <c r="C30" s="301">
        <f t="shared" si="0"/>
        <v>211</v>
      </c>
      <c r="D30" s="300"/>
      <c r="E30" s="300"/>
      <c r="F30" s="297"/>
    </row>
    <row r="31" spans="1:34" x14ac:dyDescent="0.25">
      <c r="A31" s="66" t="s">
        <v>384</v>
      </c>
      <c r="B31" s="302" t="s">
        <v>385</v>
      </c>
      <c r="C31" s="301">
        <f t="shared" si="0"/>
        <v>212</v>
      </c>
      <c r="D31" s="300"/>
      <c r="E31" s="300"/>
      <c r="F31" s="297"/>
    </row>
    <row r="32" spans="1:34" x14ac:dyDescent="0.25">
      <c r="A32" s="65"/>
      <c r="B32" s="298" t="s">
        <v>600</v>
      </c>
      <c r="C32" s="299">
        <f t="shared" si="0"/>
        <v>213</v>
      </c>
      <c r="D32" s="300"/>
      <c r="E32" s="300"/>
      <c r="F32" s="297"/>
    </row>
    <row r="33" spans="1:6" x14ac:dyDescent="0.25">
      <c r="A33" s="66"/>
      <c r="B33" s="302" t="s">
        <v>601</v>
      </c>
      <c r="C33" s="301">
        <f t="shared" si="0"/>
        <v>214</v>
      </c>
      <c r="D33" s="300"/>
      <c r="E33" s="300"/>
      <c r="F33" s="297"/>
    </row>
    <row r="34" spans="1:6" x14ac:dyDescent="0.25">
      <c r="A34" s="66">
        <v>50</v>
      </c>
      <c r="B34" s="302" t="s">
        <v>602</v>
      </c>
      <c r="C34" s="301">
        <f t="shared" si="0"/>
        <v>215</v>
      </c>
      <c r="D34" s="300"/>
      <c r="E34" s="300"/>
      <c r="F34" s="297"/>
    </row>
    <row r="35" spans="1:6" x14ac:dyDescent="0.25">
      <c r="A35" s="66">
        <v>500</v>
      </c>
      <c r="B35" s="67" t="s">
        <v>386</v>
      </c>
      <c r="C35" s="301">
        <f t="shared" si="0"/>
        <v>216</v>
      </c>
      <c r="D35" s="300"/>
      <c r="E35" s="300"/>
      <c r="F35" s="297"/>
    </row>
    <row r="36" spans="1:6" x14ac:dyDescent="0.25">
      <c r="A36" s="66">
        <v>501</v>
      </c>
      <c r="B36" s="302" t="s">
        <v>387</v>
      </c>
      <c r="C36" s="301">
        <f t="shared" si="0"/>
        <v>217</v>
      </c>
      <c r="D36" s="300"/>
      <c r="E36" s="300"/>
      <c r="F36" s="297"/>
    </row>
    <row r="37" spans="1:6" x14ac:dyDescent="0.25">
      <c r="A37" s="66">
        <v>502</v>
      </c>
      <c r="B37" s="302" t="s">
        <v>388</v>
      </c>
      <c r="C37" s="301">
        <f t="shared" si="0"/>
        <v>218</v>
      </c>
      <c r="D37" s="300"/>
      <c r="E37" s="300"/>
      <c r="F37" s="297"/>
    </row>
    <row r="38" spans="1:6" x14ac:dyDescent="0.25">
      <c r="A38" s="66">
        <v>503</v>
      </c>
      <c r="B38" s="302" t="s">
        <v>389</v>
      </c>
      <c r="C38" s="301">
        <f t="shared" si="0"/>
        <v>219</v>
      </c>
      <c r="D38" s="300"/>
      <c r="E38" s="300"/>
      <c r="F38" s="297"/>
    </row>
    <row r="39" spans="1:6" x14ac:dyDescent="0.25">
      <c r="A39" s="66">
        <v>504</v>
      </c>
      <c r="B39" s="67" t="s">
        <v>390</v>
      </c>
      <c r="C39" s="301">
        <f t="shared" si="0"/>
        <v>220</v>
      </c>
      <c r="D39" s="300"/>
      <c r="E39" s="300"/>
      <c r="F39" s="297"/>
    </row>
    <row r="40" spans="1:6" x14ac:dyDescent="0.25">
      <c r="A40" s="66">
        <v>505</v>
      </c>
      <c r="B40" s="67" t="s">
        <v>391</v>
      </c>
      <c r="C40" s="301">
        <f t="shared" si="0"/>
        <v>221</v>
      </c>
      <c r="D40" s="300"/>
      <c r="E40" s="300"/>
      <c r="F40" s="297"/>
    </row>
    <row r="41" spans="1:6" x14ac:dyDescent="0.25">
      <c r="A41" s="66">
        <v>506</v>
      </c>
      <c r="B41" s="67" t="s">
        <v>603</v>
      </c>
      <c r="C41" s="301">
        <v>222</v>
      </c>
      <c r="D41" s="300"/>
      <c r="E41" s="300"/>
      <c r="F41" s="297"/>
    </row>
    <row r="42" spans="1:6" x14ac:dyDescent="0.25">
      <c r="A42" s="66">
        <v>507</v>
      </c>
      <c r="B42" s="67" t="s">
        <v>604</v>
      </c>
      <c r="C42" s="301">
        <v>223</v>
      </c>
      <c r="D42" s="300"/>
      <c r="E42" s="300"/>
      <c r="F42" s="297"/>
    </row>
    <row r="43" spans="1:6" x14ac:dyDescent="0.25">
      <c r="A43" s="66">
        <v>509</v>
      </c>
      <c r="B43" s="67" t="s">
        <v>605</v>
      </c>
      <c r="C43" s="301">
        <v>224</v>
      </c>
      <c r="D43" s="300"/>
      <c r="E43" s="300"/>
      <c r="F43" s="297"/>
    </row>
    <row r="44" spans="1:6" x14ac:dyDescent="0.25">
      <c r="A44" s="66">
        <v>51</v>
      </c>
      <c r="B44" s="67" t="s">
        <v>606</v>
      </c>
      <c r="C44" s="301">
        <f t="shared" si="0"/>
        <v>225</v>
      </c>
      <c r="D44" s="300"/>
      <c r="E44" s="300"/>
      <c r="F44" s="297"/>
    </row>
    <row r="45" spans="1:6" x14ac:dyDescent="0.25">
      <c r="A45" s="66" t="s">
        <v>392</v>
      </c>
      <c r="B45" s="67" t="s">
        <v>393</v>
      </c>
      <c r="C45" s="301">
        <f t="shared" si="0"/>
        <v>226</v>
      </c>
      <c r="D45" s="300"/>
      <c r="E45" s="300"/>
      <c r="F45" s="297"/>
    </row>
    <row r="46" spans="1:6" x14ac:dyDescent="0.25">
      <c r="A46" s="66">
        <v>511</v>
      </c>
      <c r="B46" s="67" t="s">
        <v>394</v>
      </c>
      <c r="C46" s="301">
        <f t="shared" si="0"/>
        <v>227</v>
      </c>
      <c r="D46" s="300"/>
      <c r="E46" s="300"/>
      <c r="F46" s="297"/>
    </row>
    <row r="47" spans="1:6" ht="22.5" x14ac:dyDescent="0.25">
      <c r="A47" s="66" t="s">
        <v>395</v>
      </c>
      <c r="B47" s="302" t="s">
        <v>396</v>
      </c>
      <c r="C47" s="301">
        <f t="shared" si="0"/>
        <v>228</v>
      </c>
      <c r="D47" s="300"/>
      <c r="E47" s="300"/>
      <c r="F47" s="297"/>
    </row>
    <row r="48" spans="1:6" ht="22.5" x14ac:dyDescent="0.25">
      <c r="A48" s="66" t="s">
        <v>397</v>
      </c>
      <c r="B48" s="302" t="s">
        <v>398</v>
      </c>
      <c r="C48" s="301">
        <f t="shared" si="0"/>
        <v>229</v>
      </c>
      <c r="D48" s="300"/>
      <c r="E48" s="300"/>
      <c r="F48" s="297"/>
    </row>
    <row r="49" spans="1:6" x14ac:dyDescent="0.25">
      <c r="A49" s="66">
        <v>518</v>
      </c>
      <c r="B49" s="302" t="s">
        <v>399</v>
      </c>
      <c r="C49" s="301">
        <f t="shared" si="0"/>
        <v>230</v>
      </c>
      <c r="D49" s="300"/>
      <c r="E49" s="300"/>
      <c r="F49" s="297"/>
    </row>
    <row r="50" spans="1:6" x14ac:dyDescent="0.25">
      <c r="A50" s="66">
        <v>52</v>
      </c>
      <c r="B50" s="67" t="s">
        <v>607</v>
      </c>
      <c r="C50" s="301">
        <f t="shared" si="0"/>
        <v>231</v>
      </c>
      <c r="D50" s="300"/>
      <c r="E50" s="300"/>
      <c r="F50" s="297"/>
    </row>
    <row r="51" spans="1:6" ht="22.5" x14ac:dyDescent="0.25">
      <c r="A51" s="66" t="s">
        <v>400</v>
      </c>
      <c r="B51" s="302" t="s">
        <v>401</v>
      </c>
      <c r="C51" s="301">
        <f t="shared" si="0"/>
        <v>232</v>
      </c>
      <c r="D51" s="300"/>
      <c r="E51" s="300"/>
      <c r="F51" s="297"/>
    </row>
    <row r="52" spans="1:6" ht="22.5" x14ac:dyDescent="0.25">
      <c r="A52" s="66" t="s">
        <v>402</v>
      </c>
      <c r="B52" s="302" t="s">
        <v>403</v>
      </c>
      <c r="C52" s="301">
        <f t="shared" si="0"/>
        <v>233</v>
      </c>
      <c r="D52" s="300"/>
      <c r="E52" s="300"/>
      <c r="F52" s="297"/>
    </row>
    <row r="53" spans="1:6" x14ac:dyDescent="0.25">
      <c r="A53" s="66">
        <v>528</v>
      </c>
      <c r="B53" s="302" t="s">
        <v>608</v>
      </c>
      <c r="C53" s="301">
        <v>234</v>
      </c>
      <c r="D53" s="300"/>
      <c r="E53" s="300"/>
      <c r="F53" s="297"/>
    </row>
    <row r="54" spans="1:6" ht="22.5" x14ac:dyDescent="0.25">
      <c r="A54" s="66" t="s">
        <v>404</v>
      </c>
      <c r="B54" s="302" t="s">
        <v>609</v>
      </c>
      <c r="C54" s="301">
        <v>235</v>
      </c>
      <c r="D54" s="300"/>
      <c r="E54" s="300"/>
      <c r="F54" s="297"/>
    </row>
    <row r="55" spans="1:6" x14ac:dyDescent="0.25">
      <c r="A55" s="66"/>
      <c r="B55" s="67" t="s">
        <v>610</v>
      </c>
      <c r="C55" s="301">
        <v>236</v>
      </c>
      <c r="D55" s="300"/>
      <c r="E55" s="300"/>
      <c r="F55" s="297"/>
    </row>
    <row r="56" spans="1:6" x14ac:dyDescent="0.25">
      <c r="A56" s="66">
        <v>53</v>
      </c>
      <c r="B56" s="67" t="s">
        <v>611</v>
      </c>
      <c r="C56" s="301">
        <v>237</v>
      </c>
      <c r="D56" s="300"/>
      <c r="E56" s="300"/>
      <c r="F56" s="297"/>
    </row>
    <row r="57" spans="1:6" x14ac:dyDescent="0.25">
      <c r="A57" s="66">
        <v>530</v>
      </c>
      <c r="B57" s="67" t="s">
        <v>405</v>
      </c>
      <c r="C57" s="301">
        <v>238</v>
      </c>
      <c r="D57" s="300"/>
      <c r="E57" s="300"/>
      <c r="F57" s="297"/>
    </row>
    <row r="58" spans="1:6" x14ac:dyDescent="0.25">
      <c r="A58" s="66" t="s">
        <v>406</v>
      </c>
      <c r="B58" s="302" t="s">
        <v>407</v>
      </c>
      <c r="C58" s="301">
        <v>239</v>
      </c>
      <c r="D58" s="300"/>
      <c r="E58" s="300"/>
      <c r="F58" s="297"/>
    </row>
    <row r="59" spans="1:6" x14ac:dyDescent="0.25">
      <c r="A59" s="66">
        <v>54</v>
      </c>
      <c r="B59" s="302" t="s">
        <v>612</v>
      </c>
      <c r="C59" s="301">
        <v>240</v>
      </c>
      <c r="D59" s="300"/>
      <c r="E59" s="300"/>
      <c r="F59" s="297"/>
    </row>
    <row r="60" spans="1:6" x14ac:dyDescent="0.25">
      <c r="A60" s="66">
        <v>540</v>
      </c>
      <c r="B60" s="302" t="s">
        <v>408</v>
      </c>
      <c r="C60" s="301">
        <f t="shared" si="0"/>
        <v>241</v>
      </c>
      <c r="D60" s="300"/>
      <c r="E60" s="300"/>
      <c r="F60" s="297"/>
    </row>
    <row r="61" spans="1:6" x14ac:dyDescent="0.25">
      <c r="A61" s="66">
        <v>541</v>
      </c>
      <c r="B61" s="302" t="s">
        <v>409</v>
      </c>
      <c r="C61" s="301">
        <f t="shared" si="0"/>
        <v>242</v>
      </c>
      <c r="D61" s="300"/>
      <c r="E61" s="300"/>
      <c r="F61" s="297"/>
    </row>
    <row r="62" spans="1:6" x14ac:dyDescent="0.25">
      <c r="A62" s="66" t="s">
        <v>410</v>
      </c>
      <c r="B62" s="67" t="s">
        <v>613</v>
      </c>
      <c r="C62" s="301">
        <f t="shared" si="0"/>
        <v>243</v>
      </c>
      <c r="D62" s="300"/>
      <c r="E62" s="300"/>
      <c r="F62" s="297"/>
    </row>
    <row r="63" spans="1:6" ht="33.75" x14ac:dyDescent="0.25">
      <c r="A63" s="66" t="s">
        <v>411</v>
      </c>
      <c r="B63" s="67" t="s">
        <v>412</v>
      </c>
      <c r="C63" s="301">
        <f t="shared" si="0"/>
        <v>244</v>
      </c>
      <c r="D63" s="300"/>
      <c r="E63" s="300"/>
      <c r="F63" s="297"/>
    </row>
    <row r="64" spans="1:6" x14ac:dyDescent="0.25">
      <c r="A64" s="66">
        <v>546</v>
      </c>
      <c r="B64" s="67" t="s">
        <v>413</v>
      </c>
      <c r="C64" s="301">
        <f t="shared" si="0"/>
        <v>245</v>
      </c>
      <c r="D64" s="300"/>
      <c r="E64" s="300"/>
      <c r="F64" s="297"/>
    </row>
    <row r="65" spans="1:6" x14ac:dyDescent="0.25">
      <c r="A65" s="66">
        <v>55</v>
      </c>
      <c r="B65" s="67" t="s">
        <v>614</v>
      </c>
      <c r="C65" s="301">
        <f t="shared" si="0"/>
        <v>246</v>
      </c>
      <c r="D65" s="300"/>
      <c r="E65" s="300"/>
      <c r="F65" s="297"/>
    </row>
    <row r="66" spans="1:6" x14ac:dyDescent="0.25">
      <c r="A66" s="66">
        <v>550</v>
      </c>
      <c r="B66" s="67" t="s">
        <v>414</v>
      </c>
      <c r="C66" s="301">
        <f t="shared" si="0"/>
        <v>247</v>
      </c>
      <c r="D66" s="300"/>
      <c r="E66" s="300"/>
      <c r="F66" s="297"/>
    </row>
    <row r="67" spans="1:6" x14ac:dyDescent="0.25">
      <c r="A67" s="66" t="s">
        <v>615</v>
      </c>
      <c r="B67" s="67" t="s">
        <v>415</v>
      </c>
      <c r="C67" s="301">
        <f t="shared" si="0"/>
        <v>248</v>
      </c>
      <c r="D67" s="300"/>
      <c r="E67" s="300"/>
      <c r="F67" s="297"/>
    </row>
    <row r="68" spans="1:6" x14ac:dyDescent="0.25">
      <c r="A68" s="65"/>
      <c r="B68" s="298" t="s">
        <v>416</v>
      </c>
      <c r="C68" s="299">
        <f t="shared" si="0"/>
        <v>249</v>
      </c>
      <c r="D68" s="300"/>
      <c r="E68" s="300"/>
      <c r="F68" s="297"/>
    </row>
    <row r="69" spans="1:6" x14ac:dyDescent="0.25">
      <c r="A69" s="65"/>
      <c r="B69" s="298" t="s">
        <v>417</v>
      </c>
      <c r="C69" s="299">
        <f t="shared" si="0"/>
        <v>250</v>
      </c>
      <c r="D69" s="300"/>
      <c r="E69" s="300"/>
      <c r="F69" s="297"/>
    </row>
    <row r="70" spans="1:6" ht="21" x14ac:dyDescent="0.25">
      <c r="A70" s="65">
        <v>66</v>
      </c>
      <c r="B70" s="298" t="s">
        <v>616</v>
      </c>
      <c r="C70" s="299">
        <v>251</v>
      </c>
      <c r="D70" s="300"/>
      <c r="E70" s="300"/>
      <c r="F70" s="297"/>
    </row>
    <row r="71" spans="1:6" x14ac:dyDescent="0.25">
      <c r="A71" s="66" t="s">
        <v>418</v>
      </c>
      <c r="B71" s="67" t="s">
        <v>419</v>
      </c>
      <c r="C71" s="301">
        <v>252</v>
      </c>
      <c r="D71" s="300"/>
      <c r="E71" s="300"/>
      <c r="F71" s="297"/>
    </row>
    <row r="72" spans="1:6" x14ac:dyDescent="0.25">
      <c r="A72" s="66">
        <v>662</v>
      </c>
      <c r="B72" s="67" t="s">
        <v>420</v>
      </c>
      <c r="C72" s="301">
        <v>253</v>
      </c>
      <c r="D72" s="300"/>
      <c r="E72" s="300"/>
      <c r="F72" s="297"/>
    </row>
    <row r="73" spans="1:6" x14ac:dyDescent="0.25">
      <c r="A73" s="66">
        <v>663</v>
      </c>
      <c r="B73" s="67" t="s">
        <v>421</v>
      </c>
      <c r="C73" s="303">
        <v>254</v>
      </c>
      <c r="D73" s="300"/>
      <c r="E73" s="300"/>
      <c r="F73" s="297"/>
    </row>
    <row r="74" spans="1:6" ht="22.5" x14ac:dyDescent="0.25">
      <c r="A74" s="66" t="s">
        <v>422</v>
      </c>
      <c r="B74" s="67" t="s">
        <v>423</v>
      </c>
      <c r="C74" s="303">
        <f t="shared" ref="C74:C135" si="1">C73+1</f>
        <v>255</v>
      </c>
      <c r="D74" s="300"/>
      <c r="E74" s="300"/>
      <c r="F74" s="297"/>
    </row>
    <row r="75" spans="1:6" x14ac:dyDescent="0.25">
      <c r="A75" s="65">
        <v>56</v>
      </c>
      <c r="B75" s="298" t="s">
        <v>617</v>
      </c>
      <c r="C75" s="304">
        <f t="shared" si="1"/>
        <v>256</v>
      </c>
      <c r="D75" s="300"/>
      <c r="E75" s="300"/>
      <c r="F75" s="297"/>
    </row>
    <row r="76" spans="1:6" ht="22.5" x14ac:dyDescent="0.25">
      <c r="A76" s="66" t="s">
        <v>424</v>
      </c>
      <c r="B76" s="67" t="s">
        <v>425</v>
      </c>
      <c r="C76" s="303">
        <f t="shared" si="1"/>
        <v>257</v>
      </c>
      <c r="D76" s="300"/>
      <c r="E76" s="300"/>
      <c r="F76" s="297"/>
    </row>
    <row r="77" spans="1:6" x14ac:dyDescent="0.25">
      <c r="A77" s="66">
        <v>562</v>
      </c>
      <c r="B77" s="67" t="s">
        <v>426</v>
      </c>
      <c r="C77" s="303">
        <f t="shared" si="1"/>
        <v>258</v>
      </c>
      <c r="D77" s="300"/>
      <c r="E77" s="300"/>
      <c r="F77" s="297"/>
    </row>
    <row r="78" spans="1:6" x14ac:dyDescent="0.25">
      <c r="A78" s="66">
        <v>563</v>
      </c>
      <c r="B78" s="67" t="s">
        <v>427</v>
      </c>
      <c r="C78" s="303">
        <f t="shared" si="1"/>
        <v>259</v>
      </c>
      <c r="D78" s="300"/>
      <c r="E78" s="300"/>
      <c r="F78" s="297"/>
    </row>
    <row r="79" spans="1:6" ht="22.5" x14ac:dyDescent="0.25">
      <c r="A79" s="66" t="s">
        <v>428</v>
      </c>
      <c r="B79" s="67" t="s">
        <v>618</v>
      </c>
      <c r="C79" s="303">
        <f t="shared" si="1"/>
        <v>260</v>
      </c>
      <c r="D79" s="300"/>
      <c r="E79" s="300"/>
      <c r="F79" s="297"/>
    </row>
    <row r="80" spans="1:6" x14ac:dyDescent="0.25">
      <c r="A80" s="65"/>
      <c r="B80" s="298" t="s">
        <v>619</v>
      </c>
      <c r="C80" s="304">
        <f t="shared" si="1"/>
        <v>261</v>
      </c>
      <c r="D80" s="300"/>
      <c r="E80" s="300"/>
      <c r="F80" s="297"/>
    </row>
    <row r="81" spans="1:6" x14ac:dyDescent="0.25">
      <c r="A81" s="65"/>
      <c r="B81" s="298" t="s">
        <v>620</v>
      </c>
      <c r="C81" s="304">
        <f t="shared" si="1"/>
        <v>262</v>
      </c>
      <c r="D81" s="300"/>
      <c r="E81" s="300"/>
      <c r="F81" s="297"/>
    </row>
    <row r="82" spans="1:6" ht="21" x14ac:dyDescent="0.25">
      <c r="A82" s="65">
        <v>67</v>
      </c>
      <c r="B82" s="298" t="s">
        <v>621</v>
      </c>
      <c r="C82" s="304">
        <f t="shared" si="1"/>
        <v>263</v>
      </c>
      <c r="D82" s="300"/>
      <c r="E82" s="300"/>
      <c r="F82" s="297"/>
    </row>
    <row r="83" spans="1:6" ht="22.5" x14ac:dyDescent="0.25">
      <c r="A83" s="66" t="s">
        <v>430</v>
      </c>
      <c r="B83" s="67" t="s">
        <v>622</v>
      </c>
      <c r="C83" s="303">
        <f t="shared" si="1"/>
        <v>264</v>
      </c>
      <c r="D83" s="300"/>
      <c r="E83" s="300"/>
      <c r="F83" s="297"/>
    </row>
    <row r="84" spans="1:6" x14ac:dyDescent="0.25">
      <c r="A84" s="66">
        <v>672</v>
      </c>
      <c r="B84" s="67" t="s">
        <v>431</v>
      </c>
      <c r="C84" s="303">
        <f t="shared" si="1"/>
        <v>265</v>
      </c>
      <c r="D84" s="300"/>
      <c r="E84" s="300"/>
      <c r="F84" s="297"/>
    </row>
    <row r="85" spans="1:6" x14ac:dyDescent="0.25">
      <c r="A85" s="66">
        <v>676</v>
      </c>
      <c r="B85" s="67" t="s">
        <v>432</v>
      </c>
      <c r="C85" s="303">
        <f t="shared" si="1"/>
        <v>266</v>
      </c>
      <c r="D85" s="300"/>
      <c r="E85" s="300"/>
      <c r="F85" s="297"/>
    </row>
    <row r="86" spans="1:6" ht="33.75" x14ac:dyDescent="0.25">
      <c r="A86" s="66" t="s">
        <v>433</v>
      </c>
      <c r="B86" s="305" t="s">
        <v>434</v>
      </c>
      <c r="C86" s="303">
        <f t="shared" si="1"/>
        <v>267</v>
      </c>
      <c r="D86" s="300"/>
      <c r="E86" s="300"/>
      <c r="F86" s="297"/>
    </row>
    <row r="87" spans="1:6" x14ac:dyDescent="0.25">
      <c r="A87" s="65">
        <v>57</v>
      </c>
      <c r="B87" s="298" t="s">
        <v>623</v>
      </c>
      <c r="C87" s="304">
        <f t="shared" si="1"/>
        <v>268</v>
      </c>
      <c r="D87" s="300"/>
      <c r="E87" s="300"/>
      <c r="F87" s="297"/>
    </row>
    <row r="88" spans="1:6" ht="22.5" x14ac:dyDescent="0.25">
      <c r="A88" s="66" t="s">
        <v>435</v>
      </c>
      <c r="B88" s="67" t="s">
        <v>624</v>
      </c>
      <c r="C88" s="303">
        <f t="shared" si="1"/>
        <v>269</v>
      </c>
      <c r="D88" s="300"/>
      <c r="E88" s="300"/>
      <c r="F88" s="297"/>
    </row>
    <row r="89" spans="1:6" x14ac:dyDescent="0.25">
      <c r="A89" s="66">
        <v>572</v>
      </c>
      <c r="B89" s="67" t="s">
        <v>436</v>
      </c>
      <c r="C89" s="303">
        <f t="shared" si="1"/>
        <v>270</v>
      </c>
      <c r="D89" s="300"/>
      <c r="E89" s="300"/>
      <c r="F89" s="297"/>
    </row>
    <row r="90" spans="1:6" x14ac:dyDescent="0.25">
      <c r="A90" s="66">
        <v>575</v>
      </c>
      <c r="B90" s="67" t="s">
        <v>437</v>
      </c>
      <c r="C90" s="303">
        <f t="shared" si="1"/>
        <v>271</v>
      </c>
      <c r="D90" s="300"/>
      <c r="E90" s="300"/>
      <c r="F90" s="297"/>
    </row>
    <row r="91" spans="1:6" ht="33.75" x14ac:dyDescent="0.25">
      <c r="A91" s="66" t="s">
        <v>438</v>
      </c>
      <c r="B91" s="67" t="s">
        <v>429</v>
      </c>
      <c r="C91" s="303">
        <f t="shared" si="1"/>
        <v>272</v>
      </c>
      <c r="D91" s="300"/>
      <c r="E91" s="300"/>
      <c r="F91" s="297"/>
    </row>
    <row r="92" spans="1:6" ht="13.5" customHeight="1" x14ac:dyDescent="0.25">
      <c r="A92" s="65"/>
      <c r="B92" s="298" t="s">
        <v>625</v>
      </c>
      <c r="C92" s="304">
        <f t="shared" si="1"/>
        <v>273</v>
      </c>
      <c r="D92" s="300"/>
      <c r="E92" s="300"/>
      <c r="F92" s="297"/>
    </row>
    <row r="93" spans="1:6" ht="15.75" customHeight="1" x14ac:dyDescent="0.25">
      <c r="A93" s="65"/>
      <c r="B93" s="298" t="s">
        <v>626</v>
      </c>
      <c r="C93" s="304">
        <f t="shared" si="1"/>
        <v>274</v>
      </c>
      <c r="D93" s="300"/>
      <c r="E93" s="300"/>
      <c r="F93" s="297"/>
    </row>
    <row r="94" spans="1:6" ht="21" x14ac:dyDescent="0.25">
      <c r="A94" s="65">
        <v>68</v>
      </c>
      <c r="B94" s="298" t="s">
        <v>627</v>
      </c>
      <c r="C94" s="304">
        <f t="shared" si="1"/>
        <v>275</v>
      </c>
      <c r="D94" s="300"/>
      <c r="E94" s="300"/>
      <c r="F94" s="297"/>
    </row>
    <row r="95" spans="1:6" ht="22.5" x14ac:dyDescent="0.25">
      <c r="A95" s="66" t="s">
        <v>439</v>
      </c>
      <c r="B95" s="67" t="s">
        <v>628</v>
      </c>
      <c r="C95" s="303">
        <f t="shared" si="1"/>
        <v>276</v>
      </c>
      <c r="D95" s="300"/>
      <c r="E95" s="300"/>
      <c r="F95" s="297"/>
    </row>
    <row r="96" spans="1:6" ht="22.5" x14ac:dyDescent="0.25">
      <c r="A96" s="66">
        <v>683</v>
      </c>
      <c r="B96" s="67" t="s">
        <v>440</v>
      </c>
      <c r="C96" s="303">
        <f t="shared" si="1"/>
        <v>277</v>
      </c>
      <c r="D96" s="300"/>
      <c r="E96" s="300"/>
      <c r="F96" s="297"/>
    </row>
    <row r="97" spans="1:6" x14ac:dyDescent="0.25">
      <c r="A97" s="66" t="s">
        <v>441</v>
      </c>
      <c r="B97" s="67" t="s">
        <v>442</v>
      </c>
      <c r="C97" s="303">
        <f t="shared" si="1"/>
        <v>278</v>
      </c>
      <c r="D97" s="300"/>
      <c r="E97" s="300"/>
      <c r="F97" s="297"/>
    </row>
    <row r="98" spans="1:6" x14ac:dyDescent="0.25">
      <c r="A98" s="65">
        <v>58</v>
      </c>
      <c r="B98" s="298" t="s">
        <v>629</v>
      </c>
      <c r="C98" s="304">
        <f t="shared" si="1"/>
        <v>279</v>
      </c>
      <c r="D98" s="300"/>
      <c r="E98" s="300"/>
      <c r="F98" s="297"/>
    </row>
    <row r="99" spans="1:6" ht="22.5" x14ac:dyDescent="0.25">
      <c r="A99" s="66" t="s">
        <v>443</v>
      </c>
      <c r="B99" s="67" t="s">
        <v>630</v>
      </c>
      <c r="C99" s="303">
        <f t="shared" si="1"/>
        <v>280</v>
      </c>
      <c r="D99" s="300"/>
      <c r="E99" s="300"/>
      <c r="F99" s="297"/>
    </row>
    <row r="100" spans="1:6" ht="22.5" x14ac:dyDescent="0.25">
      <c r="A100" s="66">
        <v>583</v>
      </c>
      <c r="B100" s="67" t="s">
        <v>444</v>
      </c>
      <c r="C100" s="303">
        <f t="shared" si="1"/>
        <v>281</v>
      </c>
      <c r="D100" s="300"/>
      <c r="E100" s="300"/>
      <c r="F100" s="297"/>
    </row>
    <row r="101" spans="1:6" x14ac:dyDescent="0.25">
      <c r="A101" s="66" t="s">
        <v>445</v>
      </c>
      <c r="B101" s="67" t="s">
        <v>446</v>
      </c>
      <c r="C101" s="303">
        <f t="shared" si="1"/>
        <v>282</v>
      </c>
      <c r="D101" s="300"/>
      <c r="E101" s="300"/>
      <c r="F101" s="297"/>
    </row>
    <row r="102" spans="1:6" ht="21" x14ac:dyDescent="0.25">
      <c r="A102" s="65"/>
      <c r="B102" s="298" t="s">
        <v>631</v>
      </c>
      <c r="C102" s="304">
        <f t="shared" si="1"/>
        <v>283</v>
      </c>
      <c r="D102" s="300"/>
      <c r="E102" s="300"/>
      <c r="F102" s="297"/>
    </row>
    <row r="103" spans="1:6" x14ac:dyDescent="0.25">
      <c r="A103" s="65"/>
      <c r="B103" s="298" t="s">
        <v>632</v>
      </c>
      <c r="C103" s="304">
        <f t="shared" si="1"/>
        <v>284</v>
      </c>
      <c r="D103" s="300"/>
      <c r="E103" s="300"/>
      <c r="F103" s="297"/>
    </row>
    <row r="104" spans="1:6" x14ac:dyDescent="0.25">
      <c r="A104" s="66">
        <v>690</v>
      </c>
      <c r="B104" s="67" t="s">
        <v>633</v>
      </c>
      <c r="C104" s="303">
        <f t="shared" si="1"/>
        <v>285</v>
      </c>
      <c r="D104" s="300"/>
      <c r="E104" s="300"/>
      <c r="F104" s="297"/>
    </row>
    <row r="105" spans="1:6" x14ac:dyDescent="0.25">
      <c r="A105" s="66">
        <v>590</v>
      </c>
      <c r="B105" s="67" t="s">
        <v>447</v>
      </c>
      <c r="C105" s="303">
        <f t="shared" si="1"/>
        <v>286</v>
      </c>
      <c r="D105" s="300"/>
      <c r="E105" s="300"/>
      <c r="F105" s="297"/>
    </row>
    <row r="106" spans="1:6" ht="22.5" x14ac:dyDescent="0.25">
      <c r="A106" s="66">
        <v>691.69200000000001</v>
      </c>
      <c r="B106" s="67" t="s">
        <v>634</v>
      </c>
      <c r="C106" s="303">
        <f t="shared" si="1"/>
        <v>287</v>
      </c>
      <c r="D106" s="300"/>
      <c r="E106" s="300"/>
      <c r="F106" s="297"/>
    </row>
    <row r="107" spans="1:6" ht="22.5" x14ac:dyDescent="0.25">
      <c r="A107" s="66">
        <v>591.59199999999998</v>
      </c>
      <c r="B107" s="67" t="s">
        <v>635</v>
      </c>
      <c r="C107" s="303">
        <f t="shared" si="1"/>
        <v>288</v>
      </c>
      <c r="D107" s="300"/>
      <c r="E107" s="300"/>
      <c r="F107" s="297"/>
    </row>
    <row r="108" spans="1:6" ht="21.75" customHeight="1" x14ac:dyDescent="0.25">
      <c r="A108" s="65"/>
      <c r="B108" s="298" t="s">
        <v>636</v>
      </c>
      <c r="C108" s="304">
        <f t="shared" si="1"/>
        <v>289</v>
      </c>
      <c r="D108" s="300"/>
      <c r="E108" s="300"/>
      <c r="F108" s="297"/>
    </row>
    <row r="109" spans="1:6" ht="12.75" customHeight="1" x14ac:dyDescent="0.25">
      <c r="A109" s="65"/>
      <c r="B109" s="298" t="s">
        <v>637</v>
      </c>
      <c r="C109" s="304">
        <f t="shared" si="1"/>
        <v>290</v>
      </c>
      <c r="D109" s="300"/>
      <c r="E109" s="300"/>
      <c r="F109" s="297"/>
    </row>
    <row r="110" spans="1:6" ht="22.5" x14ac:dyDescent="0.25">
      <c r="A110" s="66">
        <v>721</v>
      </c>
      <c r="B110" s="67" t="s">
        <v>448</v>
      </c>
      <c r="C110" s="303">
        <f t="shared" si="1"/>
        <v>291</v>
      </c>
      <c r="D110" s="300"/>
      <c r="E110" s="300"/>
      <c r="F110" s="297"/>
    </row>
    <row r="111" spans="1:6" x14ac:dyDescent="0.25">
      <c r="A111" s="66" t="s">
        <v>449</v>
      </c>
      <c r="B111" s="67" t="s">
        <v>450</v>
      </c>
      <c r="C111" s="303">
        <f t="shared" si="1"/>
        <v>292</v>
      </c>
      <c r="D111" s="300"/>
      <c r="E111" s="300"/>
      <c r="F111" s="297"/>
    </row>
    <row r="112" spans="1:6" x14ac:dyDescent="0.25">
      <c r="A112" s="66" t="s">
        <v>449</v>
      </c>
      <c r="B112" s="67" t="s">
        <v>451</v>
      </c>
      <c r="C112" s="303">
        <f t="shared" si="1"/>
        <v>293</v>
      </c>
      <c r="D112" s="300"/>
      <c r="E112" s="300"/>
      <c r="F112" s="297"/>
    </row>
    <row r="113" spans="1:6" ht="26.25" customHeight="1" x14ac:dyDescent="0.25">
      <c r="A113" s="65"/>
      <c r="B113" s="298" t="s">
        <v>638</v>
      </c>
      <c r="C113" s="304">
        <f t="shared" si="1"/>
        <v>294</v>
      </c>
      <c r="D113" s="300"/>
      <c r="E113" s="300"/>
      <c r="F113" s="297"/>
    </row>
    <row r="114" spans="1:6" ht="16.5" customHeight="1" x14ac:dyDescent="0.25">
      <c r="A114" s="65"/>
      <c r="B114" s="298" t="s">
        <v>639</v>
      </c>
      <c r="C114" s="304">
        <f t="shared" si="1"/>
        <v>295</v>
      </c>
      <c r="D114" s="300"/>
      <c r="E114" s="300"/>
      <c r="F114" s="297"/>
    </row>
    <row r="115" spans="1:6" ht="21" x14ac:dyDescent="0.25">
      <c r="A115" s="65"/>
      <c r="B115" s="298" t="s">
        <v>640</v>
      </c>
      <c r="C115" s="304">
        <f t="shared" si="1"/>
        <v>296</v>
      </c>
      <c r="D115" s="300"/>
      <c r="E115" s="300"/>
      <c r="F115" s="297"/>
    </row>
    <row r="116" spans="1:6" ht="22.5" x14ac:dyDescent="0.25">
      <c r="A116" s="66"/>
      <c r="B116" s="67" t="s">
        <v>452</v>
      </c>
      <c r="C116" s="303">
        <f t="shared" si="1"/>
        <v>297</v>
      </c>
      <c r="D116" s="300"/>
      <c r="E116" s="300"/>
      <c r="F116" s="297"/>
    </row>
    <row r="117" spans="1:6" x14ac:dyDescent="0.25">
      <c r="A117" s="66"/>
      <c r="B117" s="67" t="s">
        <v>453</v>
      </c>
      <c r="C117" s="303">
        <f t="shared" si="1"/>
        <v>298</v>
      </c>
      <c r="D117" s="300"/>
      <c r="E117" s="300"/>
      <c r="F117" s="297"/>
    </row>
    <row r="118" spans="1:6" x14ac:dyDescent="0.25">
      <c r="A118" s="66"/>
      <c r="B118" s="67" t="s">
        <v>454</v>
      </c>
      <c r="C118" s="303">
        <f t="shared" si="1"/>
        <v>299</v>
      </c>
      <c r="D118" s="300"/>
      <c r="E118" s="300"/>
      <c r="F118" s="297"/>
    </row>
    <row r="119" spans="1:6" x14ac:dyDescent="0.25">
      <c r="A119" s="66"/>
      <c r="B119" s="67" t="s">
        <v>455</v>
      </c>
      <c r="C119" s="303">
        <f t="shared" si="1"/>
        <v>300</v>
      </c>
      <c r="D119" s="300"/>
      <c r="E119" s="300"/>
      <c r="F119" s="297"/>
    </row>
    <row r="120" spans="1:6" x14ac:dyDescent="0.25">
      <c r="A120" s="66"/>
      <c r="B120" s="67" t="s">
        <v>456</v>
      </c>
      <c r="C120" s="303">
        <f t="shared" si="1"/>
        <v>301</v>
      </c>
      <c r="D120" s="300"/>
      <c r="E120" s="300"/>
      <c r="F120" s="297"/>
    </row>
    <row r="121" spans="1:6" x14ac:dyDescent="0.25">
      <c r="A121" s="66"/>
      <c r="B121" s="67" t="s">
        <v>457</v>
      </c>
      <c r="C121" s="303">
        <f t="shared" si="1"/>
        <v>302</v>
      </c>
      <c r="D121" s="300"/>
      <c r="E121" s="300"/>
      <c r="F121" s="297"/>
    </row>
    <row r="122" spans="1:6" x14ac:dyDescent="0.25">
      <c r="A122" s="65"/>
      <c r="B122" s="298" t="s">
        <v>641</v>
      </c>
      <c r="C122" s="304">
        <f t="shared" si="1"/>
        <v>303</v>
      </c>
      <c r="D122" s="300"/>
      <c r="E122" s="300"/>
      <c r="F122" s="297"/>
    </row>
    <row r="123" spans="1:6" x14ac:dyDescent="0.25">
      <c r="A123" s="66"/>
      <c r="B123" s="67" t="s">
        <v>458</v>
      </c>
      <c r="C123" s="303">
        <f t="shared" si="1"/>
        <v>304</v>
      </c>
      <c r="D123" s="300"/>
      <c r="E123" s="300"/>
      <c r="F123" s="297"/>
    </row>
    <row r="124" spans="1:6" x14ac:dyDescent="0.25">
      <c r="A124" s="66"/>
      <c r="B124" s="67" t="s">
        <v>459</v>
      </c>
      <c r="C124" s="303">
        <f t="shared" si="1"/>
        <v>305</v>
      </c>
      <c r="D124" s="300"/>
      <c r="E124" s="300"/>
      <c r="F124" s="297"/>
    </row>
    <row r="125" spans="1:6" x14ac:dyDescent="0.25">
      <c r="A125" s="66"/>
      <c r="B125" s="67" t="s">
        <v>460</v>
      </c>
      <c r="C125" s="303">
        <f t="shared" si="1"/>
        <v>306</v>
      </c>
      <c r="D125" s="300"/>
      <c r="E125" s="300"/>
      <c r="F125" s="297"/>
    </row>
    <row r="126" spans="1:6" x14ac:dyDescent="0.25">
      <c r="A126" s="66"/>
      <c r="B126" s="67" t="s">
        <v>461</v>
      </c>
      <c r="C126" s="303">
        <f t="shared" si="1"/>
        <v>307</v>
      </c>
      <c r="D126" s="300"/>
      <c r="E126" s="300"/>
      <c r="F126" s="297"/>
    </row>
    <row r="127" spans="1:6" x14ac:dyDescent="0.25">
      <c r="A127" s="66"/>
      <c r="B127" s="67" t="s">
        <v>462</v>
      </c>
      <c r="C127" s="303">
        <f t="shared" si="1"/>
        <v>308</v>
      </c>
      <c r="D127" s="300"/>
      <c r="E127" s="300"/>
      <c r="F127" s="297"/>
    </row>
    <row r="128" spans="1:6" x14ac:dyDescent="0.25">
      <c r="A128" s="65"/>
      <c r="B128" s="298" t="s">
        <v>642</v>
      </c>
      <c r="C128" s="304">
        <f t="shared" si="1"/>
        <v>309</v>
      </c>
      <c r="D128" s="300"/>
      <c r="E128" s="300"/>
      <c r="F128" s="297"/>
    </row>
    <row r="129" spans="1:6" x14ac:dyDescent="0.25">
      <c r="A129" s="66"/>
      <c r="B129" s="67" t="s">
        <v>463</v>
      </c>
      <c r="C129" s="303">
        <f t="shared" si="1"/>
        <v>310</v>
      </c>
      <c r="D129" s="300"/>
      <c r="E129" s="300"/>
      <c r="F129" s="297"/>
    </row>
    <row r="130" spans="1:6" ht="21" x14ac:dyDescent="0.25">
      <c r="A130" s="65"/>
      <c r="B130" s="298" t="s">
        <v>643</v>
      </c>
      <c r="C130" s="304">
        <f t="shared" si="1"/>
        <v>311</v>
      </c>
      <c r="D130" s="300"/>
      <c r="E130" s="300"/>
      <c r="F130" s="297"/>
    </row>
    <row r="131" spans="1:6" ht="21" x14ac:dyDescent="0.25">
      <c r="A131" s="65"/>
      <c r="B131" s="298" t="s">
        <v>644</v>
      </c>
      <c r="C131" s="304">
        <f t="shared" si="1"/>
        <v>312</v>
      </c>
      <c r="D131" s="300"/>
      <c r="E131" s="300"/>
      <c r="F131" s="297"/>
    </row>
    <row r="132" spans="1:6" x14ac:dyDescent="0.25">
      <c r="A132" s="65"/>
      <c r="B132" s="298" t="s">
        <v>645</v>
      </c>
      <c r="C132" s="304">
        <f t="shared" si="1"/>
        <v>313</v>
      </c>
      <c r="D132" s="300"/>
      <c r="E132" s="300"/>
      <c r="F132" s="297"/>
    </row>
    <row r="133" spans="1:6" x14ac:dyDescent="0.25">
      <c r="A133" s="66"/>
      <c r="B133" s="67" t="s">
        <v>464</v>
      </c>
      <c r="C133" s="303">
        <f t="shared" si="1"/>
        <v>314</v>
      </c>
      <c r="D133" s="300"/>
      <c r="E133" s="300"/>
      <c r="F133" s="297"/>
    </row>
    <row r="134" spans="1:6" x14ac:dyDescent="0.25">
      <c r="A134" s="66"/>
      <c r="B134" s="67" t="s">
        <v>465</v>
      </c>
      <c r="C134" s="303">
        <f t="shared" si="1"/>
        <v>315</v>
      </c>
      <c r="D134" s="300"/>
      <c r="E134" s="300"/>
      <c r="F134" s="297"/>
    </row>
    <row r="135" spans="1:6" x14ac:dyDescent="0.25">
      <c r="A135" s="66"/>
      <c r="B135" s="67" t="s">
        <v>466</v>
      </c>
      <c r="C135" s="303">
        <f t="shared" si="1"/>
        <v>316</v>
      </c>
      <c r="D135" s="300"/>
      <c r="E135" s="300"/>
      <c r="F135" s="297"/>
    </row>
    <row r="136" spans="1:6" x14ac:dyDescent="0.25">
      <c r="A136" s="66"/>
      <c r="B136" s="67" t="s">
        <v>467</v>
      </c>
      <c r="C136" s="303">
        <f>C135+1</f>
        <v>317</v>
      </c>
      <c r="D136" s="300"/>
      <c r="E136" s="300"/>
      <c r="F136" s="297"/>
    </row>
    <row r="137" spans="1:6" x14ac:dyDescent="0.25">
      <c r="A137" s="66"/>
      <c r="B137" s="67" t="s">
        <v>468</v>
      </c>
      <c r="C137" s="303">
        <f>C136+1</f>
        <v>318</v>
      </c>
      <c r="D137" s="300"/>
      <c r="E137" s="300"/>
      <c r="F137" s="297"/>
    </row>
    <row r="138" spans="1:6" x14ac:dyDescent="0.25">
      <c r="A138" s="66"/>
      <c r="B138" s="67" t="s">
        <v>469</v>
      </c>
      <c r="C138" s="303">
        <f>C137+1</f>
        <v>319</v>
      </c>
      <c r="D138" s="300"/>
      <c r="E138" s="300"/>
      <c r="F138" s="297"/>
    </row>
    <row r="139" spans="1:6" hidden="1" x14ac:dyDescent="0.25">
      <c r="A139" s="306"/>
      <c r="B139" s="297"/>
      <c r="C139" s="297"/>
      <c r="D139" s="307"/>
      <c r="E139" s="307"/>
      <c r="F139" s="297"/>
    </row>
    <row r="140" spans="1:6" hidden="1" x14ac:dyDescent="0.25"/>
    <row r="141" spans="1:6" hidden="1" x14ac:dyDescent="0.25"/>
    <row r="142" spans="1:6" hidden="1" x14ac:dyDescent="0.25"/>
    <row r="143" spans="1:6" hidden="1" x14ac:dyDescent="0.25"/>
    <row r="144" spans="1:6" hidden="1" x14ac:dyDescent="0.25"/>
    <row r="145" hidden="1" x14ac:dyDescent="0.25"/>
    <row r="146" hidden="1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</sheetData>
  <mergeCells count="16">
    <mergeCell ref="C3:E3"/>
    <mergeCell ref="C4:E4"/>
    <mergeCell ref="C5:E5"/>
    <mergeCell ref="C6:E6"/>
    <mergeCell ref="C7:E7"/>
    <mergeCell ref="C13:E13"/>
    <mergeCell ref="A15:E15"/>
    <mergeCell ref="A16:E16"/>
    <mergeCell ref="D17:E17"/>
    <mergeCell ref="C8:E8"/>
    <mergeCell ref="C9:E9"/>
    <mergeCell ref="C10:E10"/>
    <mergeCell ref="C11:E11"/>
    <mergeCell ref="C12:E12"/>
    <mergeCell ref="B17:B18"/>
    <mergeCell ref="A17:A18"/>
  </mergeCells>
  <dataValidations count="1">
    <dataValidation type="decimal" operator="greaterThanOrEqual" allowBlank="1" showInputMessage="1" showErrorMessage="1" sqref="D20:E138" xr:uid="{00000000-0002-0000-0300-000000000000}">
      <formula1>0</formula1>
    </dataValidation>
  </dataValidation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D82"/>
  <sheetViews>
    <sheetView showGridLines="0" showZeros="0" topLeftCell="A52" workbookViewId="0">
      <selection activeCell="L13" sqref="L13"/>
    </sheetView>
  </sheetViews>
  <sheetFormatPr defaultColWidth="4.42578125" defaultRowHeight="12.75" zeroHeight="1" x14ac:dyDescent="0.25"/>
  <cols>
    <col min="1" max="1" width="52" style="328" customWidth="1"/>
    <col min="2" max="2" width="7.28515625" style="328" customWidth="1"/>
    <col min="3" max="3" width="13.85546875" style="328" customWidth="1"/>
    <col min="4" max="4" width="16.5703125" style="328" customWidth="1"/>
    <col min="5" max="16384" width="4.42578125" style="327"/>
  </cols>
  <sheetData>
    <row r="1" spans="1:4" s="312" customFormat="1" x14ac:dyDescent="0.25">
      <c r="A1" s="241"/>
      <c r="B1" s="310"/>
      <c r="C1" s="311"/>
      <c r="D1" s="174" t="s">
        <v>831</v>
      </c>
    </row>
    <row r="2" spans="1:4" s="312" customFormat="1" ht="15" customHeight="1" x14ac:dyDescent="0.2">
      <c r="A2" s="3" t="s">
        <v>42</v>
      </c>
      <c r="B2" s="442" t="s">
        <v>43</v>
      </c>
      <c r="C2" s="442"/>
      <c r="D2" s="442"/>
    </row>
    <row r="3" spans="1:4" s="312" customFormat="1" x14ac:dyDescent="0.2">
      <c r="A3" s="3" t="s">
        <v>44</v>
      </c>
      <c r="B3" s="442" t="s">
        <v>43</v>
      </c>
      <c r="C3" s="442"/>
      <c r="D3" s="442"/>
    </row>
    <row r="4" spans="1:4" s="312" customFormat="1" x14ac:dyDescent="0.2">
      <c r="A4" s="5" t="s">
        <v>45</v>
      </c>
      <c r="B4" s="442" t="s">
        <v>43</v>
      </c>
      <c r="C4" s="442"/>
      <c r="D4" s="442"/>
    </row>
    <row r="5" spans="1:4" s="312" customFormat="1" x14ac:dyDescent="0.2">
      <c r="A5" s="5" t="s">
        <v>46</v>
      </c>
      <c r="B5" s="442" t="s">
        <v>43</v>
      </c>
      <c r="C5" s="442"/>
      <c r="D5" s="442"/>
    </row>
    <row r="6" spans="1:4" s="312" customFormat="1" x14ac:dyDescent="0.2">
      <c r="A6" s="3" t="s">
        <v>47</v>
      </c>
      <c r="B6" s="442" t="s">
        <v>43</v>
      </c>
      <c r="C6" s="442"/>
      <c r="D6" s="442"/>
    </row>
    <row r="7" spans="1:4" s="312" customFormat="1" x14ac:dyDescent="0.2">
      <c r="A7" s="3" t="s">
        <v>48</v>
      </c>
      <c r="B7" s="442" t="s">
        <v>43</v>
      </c>
      <c r="C7" s="442"/>
      <c r="D7" s="442"/>
    </row>
    <row r="8" spans="1:4" s="312" customFormat="1" x14ac:dyDescent="0.2">
      <c r="A8" s="3" t="s">
        <v>49</v>
      </c>
      <c r="B8" s="442" t="s">
        <v>43</v>
      </c>
      <c r="C8" s="442"/>
      <c r="D8" s="442"/>
    </row>
    <row r="9" spans="1:4" s="312" customFormat="1" x14ac:dyDescent="0.2">
      <c r="A9" s="3" t="s">
        <v>50</v>
      </c>
      <c r="B9" s="442" t="s">
        <v>43</v>
      </c>
      <c r="C9" s="442"/>
      <c r="D9" s="442"/>
    </row>
    <row r="10" spans="1:4" s="312" customFormat="1" x14ac:dyDescent="0.2">
      <c r="A10" s="3" t="s">
        <v>51</v>
      </c>
      <c r="B10" s="442" t="s">
        <v>43</v>
      </c>
      <c r="C10" s="442"/>
      <c r="D10" s="442"/>
    </row>
    <row r="11" spans="1:4" s="312" customFormat="1" x14ac:dyDescent="0.2">
      <c r="A11" s="3" t="s">
        <v>52</v>
      </c>
      <c r="B11" s="442" t="s">
        <v>43</v>
      </c>
      <c r="C11" s="442"/>
      <c r="D11" s="442"/>
    </row>
    <row r="12" spans="1:4" s="312" customFormat="1" x14ac:dyDescent="0.2">
      <c r="A12" s="3" t="s">
        <v>53</v>
      </c>
      <c r="B12" s="442" t="s">
        <v>43</v>
      </c>
      <c r="C12" s="442"/>
      <c r="D12" s="442"/>
    </row>
    <row r="13" spans="1:4" s="312" customFormat="1" x14ac:dyDescent="0.25">
      <c r="A13" s="313"/>
      <c r="B13" s="313"/>
      <c r="C13" s="314"/>
      <c r="D13" s="314"/>
    </row>
    <row r="14" spans="1:4" s="312" customFormat="1" ht="18.75" x14ac:dyDescent="0.25">
      <c r="A14" s="460" t="s">
        <v>555</v>
      </c>
      <c r="B14" s="460"/>
      <c r="C14" s="460"/>
      <c r="D14" s="460"/>
    </row>
    <row r="15" spans="1:4" s="312" customFormat="1" x14ac:dyDescent="0.25">
      <c r="A15" s="455"/>
      <c r="B15" s="455"/>
      <c r="C15" s="455"/>
      <c r="D15" s="455"/>
    </row>
    <row r="16" spans="1:4" s="315" customFormat="1" x14ac:dyDescent="0.25">
      <c r="A16" s="456" t="s">
        <v>83</v>
      </c>
      <c r="B16" s="456" t="s">
        <v>367</v>
      </c>
      <c r="C16" s="458" t="s">
        <v>2</v>
      </c>
      <c r="D16" s="459"/>
    </row>
    <row r="17" spans="1:4" s="315" customFormat="1" x14ac:dyDescent="0.25">
      <c r="A17" s="457"/>
      <c r="B17" s="457"/>
      <c r="C17" s="316" t="s">
        <v>368</v>
      </c>
      <c r="D17" s="316" t="s">
        <v>369</v>
      </c>
    </row>
    <row r="18" spans="1:4" s="315" customFormat="1" x14ac:dyDescent="0.25">
      <c r="A18" s="316">
        <v>1</v>
      </c>
      <c r="B18" s="316">
        <v>2</v>
      </c>
      <c r="C18" s="316">
        <v>3</v>
      </c>
      <c r="D18" s="316">
        <v>4</v>
      </c>
    </row>
    <row r="19" spans="1:4" s="320" customFormat="1" ht="21" x14ac:dyDescent="0.25">
      <c r="A19" s="317" t="s">
        <v>470</v>
      </c>
      <c r="B19" s="318">
        <v>501</v>
      </c>
      <c r="C19" s="319">
        <f>C20+C21+C22+C23</f>
        <v>0</v>
      </c>
      <c r="D19" s="319">
        <f>D20+D21+D22+D23</f>
        <v>0</v>
      </c>
    </row>
    <row r="20" spans="1:4" s="320" customFormat="1" x14ac:dyDescent="0.25">
      <c r="A20" s="321" t="s">
        <v>471</v>
      </c>
      <c r="B20" s="318">
        <v>502</v>
      </c>
      <c r="C20" s="322"/>
      <c r="D20" s="322"/>
    </row>
    <row r="21" spans="1:4" s="320" customFormat="1" x14ac:dyDescent="0.25">
      <c r="A21" s="321" t="s">
        <v>472</v>
      </c>
      <c r="B21" s="318">
        <v>503</v>
      </c>
      <c r="C21" s="322"/>
      <c r="D21" s="322"/>
    </row>
    <row r="22" spans="1:4" s="320" customFormat="1" x14ac:dyDescent="0.25">
      <c r="A22" s="321" t="s">
        <v>473</v>
      </c>
      <c r="B22" s="318">
        <v>504</v>
      </c>
      <c r="C22" s="322"/>
      <c r="D22" s="322"/>
    </row>
    <row r="23" spans="1:4" s="320" customFormat="1" x14ac:dyDescent="0.25">
      <c r="A23" s="321" t="s">
        <v>474</v>
      </c>
      <c r="B23" s="318">
        <v>505</v>
      </c>
      <c r="C23" s="322"/>
      <c r="D23" s="322"/>
    </row>
    <row r="24" spans="1:4" s="320" customFormat="1" x14ac:dyDescent="0.25">
      <c r="A24" s="317" t="s">
        <v>475</v>
      </c>
      <c r="B24" s="318">
        <v>506</v>
      </c>
      <c r="C24" s="319">
        <f>C25+C26+C27+C28+C29+C30+C31+C32</f>
        <v>0</v>
      </c>
      <c r="D24" s="319">
        <f>D25+D26+D27+D28+D29+D30+D31+D32</f>
        <v>0</v>
      </c>
    </row>
    <row r="25" spans="1:4" s="320" customFormat="1" ht="22.5" x14ac:dyDescent="0.25">
      <c r="A25" s="321" t="s">
        <v>476</v>
      </c>
      <c r="B25" s="318">
        <v>507</v>
      </c>
      <c r="C25" s="322"/>
      <c r="D25" s="322"/>
    </row>
    <row r="26" spans="1:4" s="320" customFormat="1" ht="22.5" x14ac:dyDescent="0.25">
      <c r="A26" s="321" t="s">
        <v>477</v>
      </c>
      <c r="B26" s="318">
        <v>508</v>
      </c>
      <c r="C26" s="322"/>
      <c r="D26" s="322"/>
    </row>
    <row r="27" spans="1:4" s="320" customFormat="1" x14ac:dyDescent="0.25">
      <c r="A27" s="321" t="s">
        <v>478</v>
      </c>
      <c r="B27" s="318">
        <v>509</v>
      </c>
      <c r="C27" s="322"/>
      <c r="D27" s="322"/>
    </row>
    <row r="28" spans="1:4" s="320" customFormat="1" ht="22.5" x14ac:dyDescent="0.25">
      <c r="A28" s="321" t="s">
        <v>479</v>
      </c>
      <c r="B28" s="318">
        <v>510</v>
      </c>
      <c r="C28" s="322"/>
      <c r="D28" s="322"/>
    </row>
    <row r="29" spans="1:4" s="320" customFormat="1" x14ac:dyDescent="0.25">
      <c r="A29" s="321" t="s">
        <v>480</v>
      </c>
      <c r="B29" s="318">
        <v>511</v>
      </c>
      <c r="C29" s="322"/>
      <c r="D29" s="322"/>
    </row>
    <row r="30" spans="1:4" s="320" customFormat="1" x14ac:dyDescent="0.25">
      <c r="A30" s="321" t="s">
        <v>481</v>
      </c>
      <c r="B30" s="318">
        <v>512</v>
      </c>
      <c r="C30" s="322"/>
      <c r="D30" s="322"/>
    </row>
    <row r="31" spans="1:4" s="320" customFormat="1" x14ac:dyDescent="0.25">
      <c r="A31" s="321" t="s">
        <v>482</v>
      </c>
      <c r="B31" s="318">
        <v>513</v>
      </c>
      <c r="C31" s="322"/>
      <c r="D31" s="322"/>
    </row>
    <row r="32" spans="1:4" s="320" customFormat="1" x14ac:dyDescent="0.25">
      <c r="A32" s="321" t="s">
        <v>483</v>
      </c>
      <c r="B32" s="318">
        <v>514</v>
      </c>
      <c r="C32" s="322"/>
      <c r="D32" s="322"/>
    </row>
    <row r="33" spans="1:4" s="320" customFormat="1" x14ac:dyDescent="0.25">
      <c r="A33" s="317" t="s">
        <v>484</v>
      </c>
      <c r="B33" s="318">
        <v>515</v>
      </c>
      <c r="C33" s="319">
        <f>IF((C19-C24)&gt;0,C19-C24,0)</f>
        <v>0</v>
      </c>
      <c r="D33" s="319">
        <f>IF((D19-D24)&gt;0,D19-D24,0)</f>
        <v>0</v>
      </c>
    </row>
    <row r="34" spans="1:4" s="320" customFormat="1" x14ac:dyDescent="0.25">
      <c r="A34" s="317" t="s">
        <v>485</v>
      </c>
      <c r="B34" s="318">
        <v>516</v>
      </c>
      <c r="C34" s="319">
        <f>IF((C24-C19)&gt;0,C24-C19,0)</f>
        <v>0</v>
      </c>
      <c r="D34" s="319">
        <f>IF((D24-D19)&gt;0,D24-D19,0)</f>
        <v>0</v>
      </c>
    </row>
    <row r="35" spans="1:4" s="320" customFormat="1" ht="21" x14ac:dyDescent="0.25">
      <c r="A35" s="317" t="s">
        <v>486</v>
      </c>
      <c r="B35" s="318">
        <v>517</v>
      </c>
      <c r="C35" s="319">
        <f>C36+C37+C38+C39+C40+C41</f>
        <v>0</v>
      </c>
      <c r="D35" s="319">
        <f>D36+D37+D38+D39+D40+D41</f>
        <v>0</v>
      </c>
    </row>
    <row r="36" spans="1:4" s="320" customFormat="1" x14ac:dyDescent="0.25">
      <c r="A36" s="321" t="s">
        <v>487</v>
      </c>
      <c r="B36" s="318">
        <v>518</v>
      </c>
      <c r="C36" s="322"/>
      <c r="D36" s="322"/>
    </row>
    <row r="37" spans="1:4" s="320" customFormat="1" x14ac:dyDescent="0.25">
      <c r="A37" s="321" t="s">
        <v>488</v>
      </c>
      <c r="B37" s="318">
        <v>519</v>
      </c>
      <c r="C37" s="322"/>
      <c r="D37" s="322"/>
    </row>
    <row r="38" spans="1:4" s="320" customFormat="1" ht="22.5" x14ac:dyDescent="0.25">
      <c r="A38" s="321" t="s">
        <v>489</v>
      </c>
      <c r="B38" s="318">
        <v>520</v>
      </c>
      <c r="C38" s="322"/>
      <c r="D38" s="322"/>
    </row>
    <row r="39" spans="1:4" s="320" customFormat="1" x14ac:dyDescent="0.25">
      <c r="A39" s="321" t="s">
        <v>490</v>
      </c>
      <c r="B39" s="318">
        <v>521</v>
      </c>
      <c r="C39" s="322"/>
      <c r="D39" s="322"/>
    </row>
    <row r="40" spans="1:4" s="320" customFormat="1" x14ac:dyDescent="0.25">
      <c r="A40" s="321" t="s">
        <v>491</v>
      </c>
      <c r="B40" s="318">
        <v>522</v>
      </c>
      <c r="C40" s="322"/>
      <c r="D40" s="322"/>
    </row>
    <row r="41" spans="1:4" s="320" customFormat="1" x14ac:dyDescent="0.25">
      <c r="A41" s="321" t="s">
        <v>492</v>
      </c>
      <c r="B41" s="318">
        <v>523</v>
      </c>
      <c r="C41" s="322"/>
      <c r="D41" s="322"/>
    </row>
    <row r="42" spans="1:4" s="320" customFormat="1" ht="21" x14ac:dyDescent="0.25">
      <c r="A42" s="317" t="s">
        <v>493</v>
      </c>
      <c r="B42" s="318">
        <v>524</v>
      </c>
      <c r="C42" s="319">
        <f>C43+C44+C45+C46</f>
        <v>0</v>
      </c>
      <c r="D42" s="319">
        <f>D43+D44+D45+D46</f>
        <v>0</v>
      </c>
    </row>
    <row r="43" spans="1:4" s="320" customFormat="1" x14ac:dyDescent="0.25">
      <c r="A43" s="321" t="s">
        <v>494</v>
      </c>
      <c r="B43" s="318">
        <v>525</v>
      </c>
      <c r="C43" s="322"/>
      <c r="D43" s="322"/>
    </row>
    <row r="44" spans="1:4" s="320" customFormat="1" x14ac:dyDescent="0.25">
      <c r="A44" s="321" t="s">
        <v>495</v>
      </c>
      <c r="B44" s="318">
        <v>526</v>
      </c>
      <c r="C44" s="322"/>
      <c r="D44" s="322"/>
    </row>
    <row r="45" spans="1:4" s="320" customFormat="1" ht="22.5" x14ac:dyDescent="0.25">
      <c r="A45" s="321" t="s">
        <v>496</v>
      </c>
      <c r="B45" s="318">
        <v>527</v>
      </c>
      <c r="C45" s="322"/>
      <c r="D45" s="322"/>
    </row>
    <row r="46" spans="1:4" s="320" customFormat="1" x14ac:dyDescent="0.25">
      <c r="A46" s="321" t="s">
        <v>497</v>
      </c>
      <c r="B46" s="318">
        <v>528</v>
      </c>
      <c r="C46" s="322"/>
      <c r="D46" s="322"/>
    </row>
    <row r="47" spans="1:4" s="320" customFormat="1" x14ac:dyDescent="0.25">
      <c r="A47" s="317" t="s">
        <v>498</v>
      </c>
      <c r="B47" s="318">
        <v>529</v>
      </c>
      <c r="C47" s="319">
        <f>IF((C35-C42)&gt;0,C35-C42,0)</f>
        <v>0</v>
      </c>
      <c r="D47" s="319">
        <f>IF((D35-D42)&gt;0,D35-D42,0)</f>
        <v>0</v>
      </c>
    </row>
    <row r="48" spans="1:4" s="320" customFormat="1" x14ac:dyDescent="0.25">
      <c r="A48" s="317" t="s">
        <v>499</v>
      </c>
      <c r="B48" s="318">
        <v>530</v>
      </c>
      <c r="C48" s="319">
        <f>IF((C42-C35)&gt;0,C42-C35,0)</f>
        <v>0</v>
      </c>
      <c r="D48" s="319">
        <f>IF((D42-D35)&gt;0,D42-D35,0)</f>
        <v>0</v>
      </c>
    </row>
    <row r="49" spans="1:4" s="320" customFormat="1" ht="21" x14ac:dyDescent="0.25">
      <c r="A49" s="317" t="s">
        <v>500</v>
      </c>
      <c r="B49" s="318">
        <v>531</v>
      </c>
      <c r="C49" s="319">
        <f>C50+C51+C52+C53</f>
        <v>0</v>
      </c>
      <c r="D49" s="319">
        <f>D50+D51+D52+D53</f>
        <v>0</v>
      </c>
    </row>
    <row r="50" spans="1:4" s="320" customFormat="1" x14ac:dyDescent="0.25">
      <c r="A50" s="321" t="s">
        <v>501</v>
      </c>
      <c r="B50" s="318">
        <v>532</v>
      </c>
      <c r="C50" s="322"/>
      <c r="D50" s="322"/>
    </row>
    <row r="51" spans="1:4" s="320" customFormat="1" x14ac:dyDescent="0.25">
      <c r="A51" s="321" t="s">
        <v>502</v>
      </c>
      <c r="B51" s="318">
        <v>533</v>
      </c>
      <c r="C51" s="322"/>
      <c r="D51" s="322"/>
    </row>
    <row r="52" spans="1:4" s="320" customFormat="1" x14ac:dyDescent="0.25">
      <c r="A52" s="321" t="s">
        <v>503</v>
      </c>
      <c r="B52" s="318">
        <v>534</v>
      </c>
      <c r="C52" s="322"/>
      <c r="D52" s="322"/>
    </row>
    <row r="53" spans="1:4" s="320" customFormat="1" x14ac:dyDescent="0.25">
      <c r="A53" s="321" t="s">
        <v>504</v>
      </c>
      <c r="B53" s="318">
        <v>535</v>
      </c>
      <c r="C53" s="322"/>
      <c r="D53" s="322"/>
    </row>
    <row r="54" spans="1:4" s="320" customFormat="1" x14ac:dyDescent="0.25">
      <c r="A54" s="317" t="s">
        <v>505</v>
      </c>
      <c r="B54" s="318">
        <v>536</v>
      </c>
      <c r="C54" s="319">
        <f>C55+C56+C57+C58+C59+C60</f>
        <v>0</v>
      </c>
      <c r="D54" s="319">
        <f>D55+D56+D57+D58+D59+D60</f>
        <v>0</v>
      </c>
    </row>
    <row r="55" spans="1:4" s="324" customFormat="1" x14ac:dyDescent="0.25">
      <c r="A55" s="321" t="s">
        <v>506</v>
      </c>
      <c r="B55" s="318">
        <v>537</v>
      </c>
      <c r="C55" s="323"/>
      <c r="D55" s="323"/>
    </row>
    <row r="56" spans="1:4" s="324" customFormat="1" x14ac:dyDescent="0.25">
      <c r="A56" s="321" t="s">
        <v>507</v>
      </c>
      <c r="B56" s="318">
        <v>538</v>
      </c>
      <c r="C56" s="323"/>
      <c r="D56" s="323"/>
    </row>
    <row r="57" spans="1:4" s="324" customFormat="1" x14ac:dyDescent="0.25">
      <c r="A57" s="321" t="s">
        <v>508</v>
      </c>
      <c r="B57" s="318">
        <v>539</v>
      </c>
      <c r="C57" s="323"/>
      <c r="D57" s="323"/>
    </row>
    <row r="58" spans="1:4" s="324" customFormat="1" x14ac:dyDescent="0.25">
      <c r="A58" s="321" t="s">
        <v>509</v>
      </c>
      <c r="B58" s="318">
        <v>540</v>
      </c>
      <c r="C58" s="323"/>
      <c r="D58" s="323"/>
    </row>
    <row r="59" spans="1:4" s="324" customFormat="1" x14ac:dyDescent="0.25">
      <c r="A59" s="321" t="s">
        <v>510</v>
      </c>
      <c r="B59" s="318">
        <v>541</v>
      </c>
      <c r="C59" s="323"/>
      <c r="D59" s="323"/>
    </row>
    <row r="60" spans="1:4" s="324" customFormat="1" x14ac:dyDescent="0.25">
      <c r="A60" s="321" t="s">
        <v>511</v>
      </c>
      <c r="B60" s="318">
        <v>542</v>
      </c>
      <c r="C60" s="323"/>
      <c r="D60" s="323"/>
    </row>
    <row r="61" spans="1:4" s="324" customFormat="1" x14ac:dyDescent="0.25">
      <c r="A61" s="317" t="s">
        <v>512</v>
      </c>
      <c r="B61" s="318">
        <v>543</v>
      </c>
      <c r="C61" s="325">
        <f>IF((C49-C54)&gt;0,C49-C54,0)</f>
        <v>0</v>
      </c>
      <c r="D61" s="325">
        <f>IF((D49-D54)&gt;0,D49-D54,0)</f>
        <v>0</v>
      </c>
    </row>
    <row r="62" spans="1:4" s="324" customFormat="1" x14ac:dyDescent="0.25">
      <c r="A62" s="317" t="s">
        <v>513</v>
      </c>
      <c r="B62" s="318">
        <v>544</v>
      </c>
      <c r="C62" s="325">
        <f>IF((C54-C49)&gt;0,C54-C49,0)</f>
        <v>0</v>
      </c>
      <c r="D62" s="325">
        <f>IF((D54-D49)&gt;0,D54-D49,0)</f>
        <v>0</v>
      </c>
    </row>
    <row r="63" spans="1:4" s="324" customFormat="1" x14ac:dyDescent="0.25">
      <c r="A63" s="317" t="s">
        <v>514</v>
      </c>
      <c r="B63" s="318">
        <v>545</v>
      </c>
      <c r="C63" s="325">
        <f>C19+C35+C49</f>
        <v>0</v>
      </c>
      <c r="D63" s="325">
        <f>D19+D35+D49</f>
        <v>0</v>
      </c>
    </row>
    <row r="64" spans="1:4" s="324" customFormat="1" x14ac:dyDescent="0.25">
      <c r="A64" s="317" t="s">
        <v>515</v>
      </c>
      <c r="B64" s="318">
        <v>546</v>
      </c>
      <c r="C64" s="325">
        <f>C24+C42+C54</f>
        <v>0</v>
      </c>
      <c r="D64" s="325">
        <f>D24+D42+D54</f>
        <v>0</v>
      </c>
    </row>
    <row r="65" spans="1:4" s="324" customFormat="1" x14ac:dyDescent="0.25">
      <c r="A65" s="317" t="s">
        <v>516</v>
      </c>
      <c r="B65" s="318">
        <v>547</v>
      </c>
      <c r="C65" s="325">
        <f>IF((C63-C64)&gt;0,C63-C64,0)</f>
        <v>0</v>
      </c>
      <c r="D65" s="325">
        <f>IF((D63-D64)&gt;0,D63-D64,0)</f>
        <v>0</v>
      </c>
    </row>
    <row r="66" spans="1:4" s="324" customFormat="1" x14ac:dyDescent="0.25">
      <c r="A66" s="317" t="s">
        <v>517</v>
      </c>
      <c r="B66" s="318">
        <v>548</v>
      </c>
      <c r="C66" s="325">
        <f>IF((C64-C63)&gt;0,C64-C63,0)</f>
        <v>0</v>
      </c>
      <c r="D66" s="325">
        <f>IF((D64-D63)&gt;0,D64-D63,0)</f>
        <v>0</v>
      </c>
    </row>
    <row r="67" spans="1:4" s="324" customFormat="1" x14ac:dyDescent="0.25">
      <c r="A67" s="317" t="s">
        <v>518</v>
      </c>
      <c r="B67" s="318">
        <v>549</v>
      </c>
      <c r="C67" s="323"/>
      <c r="D67" s="323"/>
    </row>
    <row r="68" spans="1:4" s="324" customFormat="1" ht="21" x14ac:dyDescent="0.25">
      <c r="A68" s="317" t="s">
        <v>519</v>
      </c>
      <c r="B68" s="318">
        <v>550</v>
      </c>
      <c r="C68" s="323"/>
      <c r="D68" s="323"/>
    </row>
    <row r="69" spans="1:4" s="324" customFormat="1" ht="21" x14ac:dyDescent="0.25">
      <c r="A69" s="317" t="s">
        <v>520</v>
      </c>
      <c r="B69" s="318">
        <v>551</v>
      </c>
      <c r="C69" s="323"/>
      <c r="D69" s="323"/>
    </row>
    <row r="70" spans="1:4" s="324" customFormat="1" ht="21" x14ac:dyDescent="0.25">
      <c r="A70" s="317" t="s">
        <v>521</v>
      </c>
      <c r="B70" s="318">
        <v>552</v>
      </c>
      <c r="C70" s="325">
        <f>C67+C65-C66+C68-C69</f>
        <v>0</v>
      </c>
      <c r="D70" s="325">
        <f>D67+D65-D66+D68-D69</f>
        <v>0</v>
      </c>
    </row>
    <row r="71" spans="1:4" x14ac:dyDescent="0.25">
      <c r="A71" s="326"/>
      <c r="B71" s="326"/>
      <c r="C71" s="326"/>
      <c r="D71" s="326"/>
    </row>
    <row r="72" spans="1:4" x14ac:dyDescent="0.25"/>
    <row r="73" spans="1:4" x14ac:dyDescent="0.25">
      <c r="A73" s="326"/>
      <c r="B73" s="326"/>
      <c r="C73" s="326"/>
      <c r="D73" s="326"/>
    </row>
    <row r="74" spans="1:4" x14ac:dyDescent="0.25"/>
    <row r="75" spans="1:4" x14ac:dyDescent="0.25"/>
    <row r="76" spans="1:4" x14ac:dyDescent="0.25"/>
    <row r="77" spans="1:4" x14ac:dyDescent="0.25"/>
    <row r="78" spans="1:4" x14ac:dyDescent="0.25"/>
    <row r="79" spans="1:4" x14ac:dyDescent="0.25"/>
    <row r="80" spans="1:4" x14ac:dyDescent="0.25"/>
    <row r="81" s="327" customFormat="1" x14ac:dyDescent="0.25"/>
    <row r="82" s="327" customFormat="1" x14ac:dyDescent="0.25"/>
  </sheetData>
  <mergeCells count="16">
    <mergeCell ref="B7:D7"/>
    <mergeCell ref="B2:D2"/>
    <mergeCell ref="B3:D3"/>
    <mergeCell ref="B4:D4"/>
    <mergeCell ref="B5:D5"/>
    <mergeCell ref="B6:D6"/>
    <mergeCell ref="A15:D15"/>
    <mergeCell ref="A16:A17"/>
    <mergeCell ref="B16:B17"/>
    <mergeCell ref="C16:D16"/>
    <mergeCell ref="A14:D14"/>
    <mergeCell ref="B8:D8"/>
    <mergeCell ref="B9:D9"/>
    <mergeCell ref="B10:D10"/>
    <mergeCell ref="B11:D11"/>
    <mergeCell ref="B12:D12"/>
  </mergeCells>
  <dataValidations count="1">
    <dataValidation type="decimal" operator="greaterThan" allowBlank="1" showInputMessage="1" showErrorMessage="1" sqref="C19:D70" xr:uid="{00000000-0002-0000-0400-000000000000}">
      <formula1>-1000000000003</formula1>
    </dataValidation>
  </dataValidations>
  <pageMargins left="0.31496062992125984" right="0.31496062992125984" top="0.35433070866141736" bottom="0.35433070866141736" header="0.31496062992125984" footer="0.31496062992125984"/>
  <pageSetup paperSize="9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496CB-AE2C-4B07-A967-1A2726A0A330}">
  <sheetPr>
    <tabColor rgb="FFFFFF00"/>
  </sheetPr>
  <dimension ref="A1:L42"/>
  <sheetViews>
    <sheetView showGridLines="0" showZeros="0" workbookViewId="0">
      <selection activeCell="H21" sqref="H21"/>
    </sheetView>
  </sheetViews>
  <sheetFormatPr defaultRowHeight="15" x14ac:dyDescent="0.25"/>
  <cols>
    <col min="1" max="1" width="15.85546875" customWidth="1"/>
    <col min="2" max="2" width="6.7109375" customWidth="1"/>
    <col min="3" max="3" width="10.42578125" customWidth="1"/>
    <col min="4" max="4" width="8" customWidth="1"/>
    <col min="5" max="5" width="8.42578125" customWidth="1"/>
    <col min="6" max="6" width="10.7109375" customWidth="1"/>
    <col min="7" max="7" width="14" customWidth="1"/>
    <col min="8" max="8" width="14.140625" customWidth="1"/>
    <col min="9" max="9" width="11.85546875" customWidth="1"/>
  </cols>
  <sheetData>
    <row r="1" spans="1:12" x14ac:dyDescent="0.25">
      <c r="K1" s="6" t="s">
        <v>825</v>
      </c>
    </row>
    <row r="2" spans="1:12" x14ac:dyDescent="0.25">
      <c r="A2" s="461" t="s">
        <v>739</v>
      </c>
      <c r="B2" s="462"/>
      <c r="C2" s="463" t="s">
        <v>43</v>
      </c>
      <c r="D2" s="463" t="s">
        <v>43</v>
      </c>
      <c r="E2" s="463" t="s">
        <v>43</v>
      </c>
      <c r="F2" s="463" t="s">
        <v>43</v>
      </c>
      <c r="G2" s="463" t="s">
        <v>43</v>
      </c>
      <c r="H2" s="463" t="s">
        <v>43</v>
      </c>
      <c r="I2" s="463" t="s">
        <v>43</v>
      </c>
      <c r="J2" s="463" t="s">
        <v>43</v>
      </c>
      <c r="K2" s="463" t="s">
        <v>43</v>
      </c>
      <c r="L2" s="463" t="s">
        <v>43</v>
      </c>
    </row>
    <row r="3" spans="1:12" x14ac:dyDescent="0.25">
      <c r="A3" s="461" t="s">
        <v>740</v>
      </c>
      <c r="B3" s="462"/>
      <c r="C3" s="463" t="s">
        <v>43</v>
      </c>
      <c r="D3" s="463" t="s">
        <v>43</v>
      </c>
      <c r="E3" s="463" t="s">
        <v>43</v>
      </c>
      <c r="F3" s="463" t="s">
        <v>43</v>
      </c>
      <c r="G3" s="463" t="s">
        <v>43</v>
      </c>
      <c r="H3" s="463" t="s">
        <v>43</v>
      </c>
      <c r="I3" s="463" t="s">
        <v>43</v>
      </c>
      <c r="J3" s="463" t="s">
        <v>43</v>
      </c>
      <c r="K3" s="463" t="s">
        <v>43</v>
      </c>
      <c r="L3" s="463" t="s">
        <v>43</v>
      </c>
    </row>
    <row r="4" spans="1:12" x14ac:dyDescent="0.25">
      <c r="A4" s="461" t="s">
        <v>81</v>
      </c>
      <c r="B4" s="462"/>
      <c r="C4" s="464"/>
      <c r="D4" s="464"/>
      <c r="E4" s="464"/>
      <c r="F4" s="464"/>
      <c r="G4" s="464"/>
      <c r="H4" s="464"/>
      <c r="I4" s="464"/>
      <c r="J4" s="464"/>
      <c r="K4" s="464"/>
      <c r="L4" s="464"/>
    </row>
    <row r="5" spans="1:12" x14ac:dyDescent="0.25">
      <c r="A5" s="461" t="s">
        <v>47</v>
      </c>
      <c r="B5" s="462"/>
      <c r="C5" s="465"/>
      <c r="D5" s="465"/>
      <c r="E5" s="465"/>
      <c r="F5" s="465"/>
      <c r="G5" s="465"/>
      <c r="H5" s="465"/>
      <c r="I5" s="465"/>
      <c r="J5" s="465"/>
      <c r="K5" s="465"/>
      <c r="L5" s="465"/>
    </row>
    <row r="6" spans="1:12" x14ac:dyDescent="0.25">
      <c r="A6" s="461" t="s">
        <v>48</v>
      </c>
      <c r="B6" s="462"/>
      <c r="C6" s="466" t="s">
        <v>43</v>
      </c>
      <c r="D6" s="466" t="s">
        <v>43</v>
      </c>
      <c r="E6" s="466" t="s">
        <v>43</v>
      </c>
      <c r="F6" s="466" t="s">
        <v>43</v>
      </c>
      <c r="G6" s="466" t="s">
        <v>43</v>
      </c>
      <c r="H6" s="466" t="s">
        <v>43</v>
      </c>
      <c r="I6" s="466" t="s">
        <v>43</v>
      </c>
      <c r="J6" s="466" t="s">
        <v>43</v>
      </c>
      <c r="K6" s="466" t="s">
        <v>43</v>
      </c>
      <c r="L6" s="466" t="s">
        <v>43</v>
      </c>
    </row>
    <row r="7" spans="1:12" x14ac:dyDescent="0.25">
      <c r="A7" s="461" t="s">
        <v>741</v>
      </c>
      <c r="B7" s="462"/>
      <c r="C7" s="466" t="s">
        <v>43</v>
      </c>
      <c r="D7" s="466" t="s">
        <v>43</v>
      </c>
      <c r="E7" s="466" t="s">
        <v>43</v>
      </c>
      <c r="F7" s="466" t="s">
        <v>43</v>
      </c>
      <c r="G7" s="466" t="s">
        <v>43</v>
      </c>
      <c r="H7" s="466" t="s">
        <v>43</v>
      </c>
      <c r="I7" s="466" t="s">
        <v>43</v>
      </c>
      <c r="J7" s="466" t="s">
        <v>43</v>
      </c>
      <c r="K7" s="466" t="s">
        <v>43</v>
      </c>
      <c r="L7" s="466" t="s">
        <v>43</v>
      </c>
    </row>
    <row r="8" spans="1:12" x14ac:dyDescent="0.25">
      <c r="A8" s="461" t="s">
        <v>50</v>
      </c>
      <c r="B8" s="462"/>
      <c r="C8" s="466" t="s">
        <v>43</v>
      </c>
      <c r="D8" s="466" t="s">
        <v>43</v>
      </c>
      <c r="E8" s="466" t="s">
        <v>43</v>
      </c>
      <c r="F8" s="466" t="s">
        <v>43</v>
      </c>
      <c r="G8" s="466" t="s">
        <v>43</v>
      </c>
      <c r="H8" s="466" t="s">
        <v>43</v>
      </c>
      <c r="I8" s="466" t="s">
        <v>43</v>
      </c>
      <c r="J8" s="466" t="s">
        <v>43</v>
      </c>
      <c r="K8" s="466" t="s">
        <v>43</v>
      </c>
      <c r="L8" s="466" t="s">
        <v>43</v>
      </c>
    </row>
    <row r="9" spans="1:12" x14ac:dyDescent="0.25">
      <c r="A9" s="461" t="s">
        <v>51</v>
      </c>
      <c r="B9" s="462"/>
      <c r="C9" s="464"/>
      <c r="D9" s="464"/>
      <c r="E9" s="464"/>
      <c r="F9" s="464"/>
      <c r="G9" s="464"/>
      <c r="H9" s="464"/>
      <c r="I9" s="464"/>
      <c r="J9" s="464"/>
      <c r="K9" s="464"/>
      <c r="L9" s="464"/>
    </row>
    <row r="10" spans="1:12" x14ac:dyDescent="0.25">
      <c r="A10" s="461" t="s">
        <v>52</v>
      </c>
      <c r="B10" s="462"/>
      <c r="C10" s="466" t="s">
        <v>43</v>
      </c>
      <c r="D10" s="466" t="s">
        <v>43</v>
      </c>
      <c r="E10" s="466" t="s">
        <v>43</v>
      </c>
      <c r="F10" s="466" t="s">
        <v>43</v>
      </c>
      <c r="G10" s="466" t="s">
        <v>43</v>
      </c>
      <c r="H10" s="466" t="s">
        <v>43</v>
      </c>
      <c r="I10" s="466" t="s">
        <v>43</v>
      </c>
      <c r="J10" s="466" t="s">
        <v>43</v>
      </c>
      <c r="K10" s="466" t="s">
        <v>43</v>
      </c>
      <c r="L10" s="466" t="s">
        <v>43</v>
      </c>
    </row>
    <row r="11" spans="1:12" x14ac:dyDescent="0.25">
      <c r="A11" s="461" t="s">
        <v>53</v>
      </c>
      <c r="B11" s="462"/>
      <c r="C11" s="466" t="s">
        <v>43</v>
      </c>
      <c r="D11" s="466" t="s">
        <v>43</v>
      </c>
      <c r="E11" s="466" t="s">
        <v>43</v>
      </c>
      <c r="F11" s="466" t="s">
        <v>43</v>
      </c>
      <c r="G11" s="466" t="s">
        <v>43</v>
      </c>
      <c r="H11" s="466" t="s">
        <v>43</v>
      </c>
      <c r="I11" s="466" t="s">
        <v>43</v>
      </c>
      <c r="J11" s="466" t="s">
        <v>43</v>
      </c>
      <c r="K11" s="466" t="s">
        <v>43</v>
      </c>
      <c r="L11" s="466" t="s">
        <v>43</v>
      </c>
    </row>
    <row r="12" spans="1:12" x14ac:dyDescent="0.25">
      <c r="A12" s="462"/>
      <c r="B12" s="462"/>
      <c r="C12" s="462"/>
      <c r="D12" s="462"/>
      <c r="E12" s="462"/>
      <c r="F12" s="462"/>
      <c r="G12" s="462"/>
      <c r="H12" s="462"/>
      <c r="I12" s="462"/>
      <c r="J12" s="462"/>
      <c r="K12" s="462"/>
      <c r="L12" s="462"/>
    </row>
    <row r="13" spans="1:12" x14ac:dyDescent="0.25">
      <c r="A13" s="471" t="s">
        <v>556</v>
      </c>
      <c r="B13" s="462"/>
      <c r="C13" s="462"/>
      <c r="D13" s="462"/>
      <c r="E13" s="462"/>
      <c r="F13" s="462"/>
      <c r="G13" s="462"/>
      <c r="H13" s="462"/>
      <c r="I13" s="462"/>
      <c r="J13" s="462"/>
      <c r="K13" s="462"/>
      <c r="L13" s="462"/>
    </row>
    <row r="14" spans="1:12" x14ac:dyDescent="0.25">
      <c r="A14" s="472" t="s">
        <v>742</v>
      </c>
      <c r="B14" s="462"/>
      <c r="C14" s="462"/>
      <c r="D14" s="462"/>
      <c r="E14" s="462"/>
      <c r="F14" s="462"/>
      <c r="G14" s="462"/>
      <c r="H14" s="462"/>
      <c r="I14" s="462"/>
      <c r="J14" s="462"/>
      <c r="K14" s="462"/>
      <c r="L14" s="462"/>
    </row>
    <row r="15" spans="1:12" x14ac:dyDescent="0.25">
      <c r="A15" s="467" t="s">
        <v>743</v>
      </c>
      <c r="B15" s="467" t="s">
        <v>744</v>
      </c>
      <c r="C15" s="469"/>
      <c r="D15" s="469"/>
      <c r="E15" s="469"/>
      <c r="F15" s="469"/>
      <c r="G15" s="469"/>
      <c r="H15" s="469"/>
      <c r="I15" s="469"/>
      <c r="J15" s="470"/>
      <c r="K15" s="468" t="s">
        <v>745</v>
      </c>
      <c r="L15" s="468" t="s">
        <v>746</v>
      </c>
    </row>
    <row r="16" spans="1:12" ht="90.75" customHeight="1" x14ac:dyDescent="0.25">
      <c r="A16" s="468" t="s">
        <v>743</v>
      </c>
      <c r="B16" s="83" t="s">
        <v>84</v>
      </c>
      <c r="C16" s="83" t="s">
        <v>747</v>
      </c>
      <c r="D16" s="83" t="s">
        <v>748</v>
      </c>
      <c r="E16" s="83" t="s">
        <v>749</v>
      </c>
      <c r="F16" s="83" t="s">
        <v>750</v>
      </c>
      <c r="G16" s="83" t="s">
        <v>751</v>
      </c>
      <c r="H16" s="83" t="s">
        <v>752</v>
      </c>
      <c r="I16" s="83" t="s">
        <v>753</v>
      </c>
      <c r="J16" s="83" t="s">
        <v>754</v>
      </c>
      <c r="K16" s="468" t="s">
        <v>745</v>
      </c>
      <c r="L16" s="468" t="s">
        <v>746</v>
      </c>
    </row>
    <row r="17" spans="1:12" ht="21" x14ac:dyDescent="0.25">
      <c r="A17" s="83">
        <v>1</v>
      </c>
      <c r="B17" s="83">
        <v>2</v>
      </c>
      <c r="C17" s="83">
        <v>3</v>
      </c>
      <c r="D17" s="83">
        <v>4</v>
      </c>
      <c r="E17" s="83">
        <v>5</v>
      </c>
      <c r="F17" s="83">
        <v>6</v>
      </c>
      <c r="G17" s="83">
        <v>7</v>
      </c>
      <c r="H17" s="83">
        <v>8</v>
      </c>
      <c r="I17" s="83">
        <v>9</v>
      </c>
      <c r="J17" s="83" t="s">
        <v>755</v>
      </c>
      <c r="K17" s="83">
        <v>11</v>
      </c>
      <c r="L17" s="83" t="s">
        <v>552</v>
      </c>
    </row>
    <row r="18" spans="1:12" ht="21" x14ac:dyDescent="0.25">
      <c r="A18" s="84" t="str">
        <f>IF(C4="","1. стање на дан 01.01.20__ . год ","1. стање на дан 01.01."&amp;(YEAR(C4)-1) &amp; ". год")</f>
        <v xml:space="preserve">1. стање на дан 01.01.20__ . год </v>
      </c>
      <c r="B18" s="85" t="s">
        <v>756</v>
      </c>
      <c r="C18" s="86"/>
      <c r="D18" s="86"/>
      <c r="E18" s="86"/>
      <c r="F18" s="86"/>
      <c r="G18" s="86"/>
      <c r="H18" s="86"/>
      <c r="I18" s="86"/>
      <c r="J18" s="87">
        <f t="shared" ref="J18:J42" si="0">C18+D18+E18+F18+G18+H18+I18</f>
        <v>0</v>
      </c>
      <c r="K18" s="86"/>
      <c r="L18" s="87">
        <f t="shared" ref="L18:L42" si="1">J18+K18</f>
        <v>0</v>
      </c>
    </row>
    <row r="19" spans="1:12" ht="22.5" x14ac:dyDescent="0.25">
      <c r="A19" s="88" t="s">
        <v>522</v>
      </c>
      <c r="B19" s="85" t="s">
        <v>757</v>
      </c>
      <c r="C19" s="86"/>
      <c r="D19" s="86"/>
      <c r="E19" s="86"/>
      <c r="F19" s="86"/>
      <c r="G19" s="86"/>
      <c r="H19" s="86"/>
      <c r="I19" s="86"/>
      <c r="J19" s="87">
        <f t="shared" si="0"/>
        <v>0</v>
      </c>
      <c r="K19" s="86"/>
      <c r="L19" s="87">
        <f t="shared" si="1"/>
        <v>0</v>
      </c>
    </row>
    <row r="20" spans="1:12" ht="22.5" x14ac:dyDescent="0.25">
      <c r="A20" s="88" t="s">
        <v>523</v>
      </c>
      <c r="B20" s="85" t="s">
        <v>758</v>
      </c>
      <c r="C20" s="86"/>
      <c r="D20" s="86"/>
      <c r="E20" s="86"/>
      <c r="F20" s="86"/>
      <c r="G20" s="86"/>
      <c r="H20" s="86"/>
      <c r="I20" s="86"/>
      <c r="J20" s="87">
        <f t="shared" si="0"/>
        <v>0</v>
      </c>
      <c r="K20" s="86"/>
      <c r="L20" s="87">
        <f t="shared" si="1"/>
        <v>0</v>
      </c>
    </row>
    <row r="21" spans="1:12" ht="42" x14ac:dyDescent="0.25">
      <c r="A21" s="84" t="str">
        <f>IF(C4="","4. поново исказано стање на дан  01.01.20__ . год. (901±902±903)","4. поново исказано стање на дан  01.01."&amp;(YEAR(C4)-1) &amp; ". год. (901±902±903)")</f>
        <v>4. поново исказано стање на дан  01.01.20__ . год. (901±902±903)</v>
      </c>
      <c r="B21" s="83" t="s">
        <v>759</v>
      </c>
      <c r="C21" s="87">
        <f t="shared" ref="C21:I21" si="2">C18+C19+C20</f>
        <v>0</v>
      </c>
      <c r="D21" s="87">
        <f t="shared" si="2"/>
        <v>0</v>
      </c>
      <c r="E21" s="87">
        <f t="shared" si="2"/>
        <v>0</v>
      </c>
      <c r="F21" s="87">
        <f t="shared" si="2"/>
        <v>0</v>
      </c>
      <c r="G21" s="87">
        <f t="shared" si="2"/>
        <v>0</v>
      </c>
      <c r="H21" s="87">
        <f t="shared" si="2"/>
        <v>0</v>
      </c>
      <c r="I21" s="87">
        <f t="shared" si="2"/>
        <v>0</v>
      </c>
      <c r="J21" s="87">
        <f t="shared" si="0"/>
        <v>0</v>
      </c>
      <c r="K21" s="87">
        <f>K18+K19+K20</f>
        <v>0</v>
      </c>
      <c r="L21" s="87">
        <f t="shared" si="1"/>
        <v>0</v>
      </c>
    </row>
    <row r="22" spans="1:12" ht="22.5" x14ac:dyDescent="0.25">
      <c r="A22" s="88" t="s">
        <v>760</v>
      </c>
      <c r="B22" s="85" t="s">
        <v>761</v>
      </c>
      <c r="C22" s="86"/>
      <c r="D22" s="86"/>
      <c r="E22" s="86"/>
      <c r="F22" s="86"/>
      <c r="G22" s="86"/>
      <c r="H22" s="86"/>
      <c r="I22" s="86"/>
      <c r="J22" s="87">
        <f t="shared" si="0"/>
        <v>0</v>
      </c>
      <c r="K22" s="86"/>
      <c r="L22" s="87">
        <f t="shared" si="1"/>
        <v>0</v>
      </c>
    </row>
    <row r="23" spans="1:12" ht="22.5" x14ac:dyDescent="0.25">
      <c r="A23" s="88" t="s">
        <v>762</v>
      </c>
      <c r="B23" s="85" t="s">
        <v>763</v>
      </c>
      <c r="C23" s="86"/>
      <c r="D23" s="86"/>
      <c r="E23" s="86"/>
      <c r="F23" s="86"/>
      <c r="G23" s="86"/>
      <c r="H23" s="86"/>
      <c r="I23" s="86"/>
      <c r="J23" s="87">
        <f t="shared" si="0"/>
        <v>0</v>
      </c>
      <c r="K23" s="86"/>
      <c r="L23" s="87">
        <f t="shared" si="1"/>
        <v>0</v>
      </c>
    </row>
    <row r="24" spans="1:12" ht="31.5" x14ac:dyDescent="0.25">
      <c r="A24" s="84" t="s">
        <v>764</v>
      </c>
      <c r="B24" s="83" t="s">
        <v>765</v>
      </c>
      <c r="C24" s="87">
        <f t="shared" ref="C24:I24" si="3">C22+C23</f>
        <v>0</v>
      </c>
      <c r="D24" s="87">
        <f t="shared" si="3"/>
        <v>0</v>
      </c>
      <c r="E24" s="87">
        <f t="shared" si="3"/>
        <v>0</v>
      </c>
      <c r="F24" s="87">
        <f t="shared" si="3"/>
        <v>0</v>
      </c>
      <c r="G24" s="87">
        <f t="shared" si="3"/>
        <v>0</v>
      </c>
      <c r="H24" s="87">
        <f t="shared" si="3"/>
        <v>0</v>
      </c>
      <c r="I24" s="87">
        <f t="shared" si="3"/>
        <v>0</v>
      </c>
      <c r="J24" s="87">
        <f t="shared" si="0"/>
        <v>0</v>
      </c>
      <c r="K24" s="87">
        <f>K22+K23</f>
        <v>0</v>
      </c>
      <c r="L24" s="87">
        <f t="shared" si="1"/>
        <v>0</v>
      </c>
    </row>
    <row r="25" spans="1:12" ht="45" x14ac:dyDescent="0.25">
      <c r="A25" s="88" t="s">
        <v>766</v>
      </c>
      <c r="B25" s="85" t="s">
        <v>767</v>
      </c>
      <c r="C25" s="86"/>
      <c r="D25" s="86"/>
      <c r="E25" s="86"/>
      <c r="F25" s="86"/>
      <c r="G25" s="86"/>
      <c r="H25" s="86"/>
      <c r="I25" s="86"/>
      <c r="J25" s="87">
        <f t="shared" si="0"/>
        <v>0</v>
      </c>
      <c r="K25" s="86"/>
      <c r="L25" s="87">
        <f t="shared" si="1"/>
        <v>0</v>
      </c>
    </row>
    <row r="26" spans="1:12" ht="45" x14ac:dyDescent="0.25">
      <c r="A26" s="88" t="s">
        <v>768</v>
      </c>
      <c r="B26" s="85" t="s">
        <v>769</v>
      </c>
      <c r="C26" s="86"/>
      <c r="D26" s="86"/>
      <c r="E26" s="86"/>
      <c r="F26" s="86"/>
      <c r="G26" s="86"/>
      <c r="H26" s="86"/>
      <c r="I26" s="86"/>
      <c r="J26" s="87">
        <f t="shared" si="0"/>
        <v>0</v>
      </c>
      <c r="K26" s="86"/>
      <c r="L26" s="87">
        <f t="shared" si="1"/>
        <v>0</v>
      </c>
    </row>
    <row r="27" spans="1:12" ht="22.5" x14ac:dyDescent="0.25">
      <c r="A27" s="88" t="s">
        <v>770</v>
      </c>
      <c r="B27" s="85" t="s">
        <v>771</v>
      </c>
      <c r="C27" s="86"/>
      <c r="D27" s="86"/>
      <c r="E27" s="86"/>
      <c r="F27" s="86"/>
      <c r="G27" s="86"/>
      <c r="H27" s="86"/>
      <c r="I27" s="86"/>
      <c r="J27" s="87">
        <f t="shared" si="0"/>
        <v>0</v>
      </c>
      <c r="K27" s="86"/>
      <c r="L27" s="87">
        <f t="shared" si="1"/>
        <v>0</v>
      </c>
    </row>
    <row r="28" spans="1:12" ht="48.75" customHeight="1" x14ac:dyDescent="0.25">
      <c r="A28" s="88" t="s">
        <v>772</v>
      </c>
      <c r="B28" s="85" t="s">
        <v>773</v>
      </c>
      <c r="C28" s="86"/>
      <c r="D28" s="86"/>
      <c r="E28" s="86"/>
      <c r="F28" s="86"/>
      <c r="G28" s="86"/>
      <c r="H28" s="86"/>
      <c r="I28" s="86"/>
      <c r="J28" s="87">
        <f t="shared" si="0"/>
        <v>0</v>
      </c>
      <c r="K28" s="86"/>
      <c r="L28" s="87">
        <f t="shared" si="1"/>
        <v>0</v>
      </c>
    </row>
    <row r="29" spans="1:12" ht="19.5" customHeight="1" x14ac:dyDescent="0.25">
      <c r="A29" s="88" t="s">
        <v>774</v>
      </c>
      <c r="B29" s="85" t="s">
        <v>775</v>
      </c>
      <c r="C29" s="86"/>
      <c r="D29" s="86"/>
      <c r="E29" s="86"/>
      <c r="F29" s="86"/>
      <c r="G29" s="86"/>
      <c r="H29" s="86"/>
      <c r="I29" s="86"/>
      <c r="J29" s="87">
        <f t="shared" si="0"/>
        <v>0</v>
      </c>
      <c r="K29" s="86"/>
      <c r="L29" s="87">
        <f t="shared" si="1"/>
        <v>0</v>
      </c>
    </row>
    <row r="30" spans="1:12" ht="63" x14ac:dyDescent="0.25">
      <c r="A30" s="84" t="str">
        <f>IF(C4="","13. стање на дан 31.12.20__ . год./01.01.20__ . године (904±907±908-909-910±911±912)","13. стање на дан 31.12."&amp;(YEAR(C4)-1)&amp;"/01.01."&amp; (YEAR(C4)-0) &amp;". године (904±907±908-909-910±911±912)")</f>
        <v>13. стање на дан 31.12.20__ . год./01.01.20__ . године (904±907±908-909-910±911±912)</v>
      </c>
      <c r="B30" s="83" t="s">
        <v>776</v>
      </c>
      <c r="C30" s="87">
        <f t="shared" ref="C30:I30" si="4">C21+C24+C25-C26-C27+C28+C29</f>
        <v>0</v>
      </c>
      <c r="D30" s="87">
        <f t="shared" si="4"/>
        <v>0</v>
      </c>
      <c r="E30" s="87">
        <f t="shared" si="4"/>
        <v>0</v>
      </c>
      <c r="F30" s="87">
        <f t="shared" si="4"/>
        <v>0</v>
      </c>
      <c r="G30" s="87">
        <f t="shared" si="4"/>
        <v>0</v>
      </c>
      <c r="H30" s="87">
        <f t="shared" si="4"/>
        <v>0</v>
      </c>
      <c r="I30" s="87">
        <f t="shared" si="4"/>
        <v>0</v>
      </c>
      <c r="J30" s="87">
        <f t="shared" si="0"/>
        <v>0</v>
      </c>
      <c r="K30" s="87">
        <f>K21+K24+K25-K26-K27+K28+K29</f>
        <v>0</v>
      </c>
      <c r="L30" s="87">
        <f t="shared" si="1"/>
        <v>0</v>
      </c>
    </row>
    <row r="31" spans="1:12" ht="33.75" x14ac:dyDescent="0.25">
      <c r="A31" s="88" t="s">
        <v>777</v>
      </c>
      <c r="B31" s="85" t="s">
        <v>778</v>
      </c>
      <c r="C31" s="86"/>
      <c r="D31" s="86"/>
      <c r="E31" s="86"/>
      <c r="F31" s="86"/>
      <c r="G31" s="86"/>
      <c r="H31" s="86"/>
      <c r="I31" s="86"/>
      <c r="J31" s="87">
        <f t="shared" si="0"/>
        <v>0</v>
      </c>
      <c r="K31" s="86"/>
      <c r="L31" s="87">
        <f t="shared" si="1"/>
        <v>0</v>
      </c>
    </row>
    <row r="32" spans="1:12" ht="22.5" x14ac:dyDescent="0.25">
      <c r="A32" s="88" t="s">
        <v>779</v>
      </c>
      <c r="B32" s="85" t="s">
        <v>780</v>
      </c>
      <c r="C32" s="86"/>
      <c r="D32" s="86"/>
      <c r="E32" s="86"/>
      <c r="F32" s="86"/>
      <c r="G32" s="86"/>
      <c r="H32" s="86"/>
      <c r="I32" s="86"/>
      <c r="J32" s="87">
        <f t="shared" si="0"/>
        <v>0</v>
      </c>
      <c r="K32" s="86"/>
      <c r="L32" s="87">
        <f t="shared" si="1"/>
        <v>0</v>
      </c>
    </row>
    <row r="33" spans="1:12" ht="42" x14ac:dyDescent="0.25">
      <c r="A33" s="84" t="str">
        <f>IF(C4="","16. поново исказано стање на дан 1.1.20___. године (913 ± 914 ± 915)","16. поново исказано стање на дан 01.01."&amp;(YEAR(C4)-0) &amp; ". године (913±914±915)")</f>
        <v>16. поново исказано стање на дан 1.1.20___. године (913 ± 914 ± 915)</v>
      </c>
      <c r="B33" s="83" t="s">
        <v>781</v>
      </c>
      <c r="C33" s="87">
        <f t="shared" ref="C33:I33" si="5">C30+C31+C32</f>
        <v>0</v>
      </c>
      <c r="D33" s="87">
        <f t="shared" si="5"/>
        <v>0</v>
      </c>
      <c r="E33" s="87">
        <f t="shared" si="5"/>
        <v>0</v>
      </c>
      <c r="F33" s="87">
        <f t="shared" si="5"/>
        <v>0</v>
      </c>
      <c r="G33" s="87">
        <f t="shared" si="5"/>
        <v>0</v>
      </c>
      <c r="H33" s="87">
        <f t="shared" si="5"/>
        <v>0</v>
      </c>
      <c r="I33" s="87">
        <f t="shared" si="5"/>
        <v>0</v>
      </c>
      <c r="J33" s="87">
        <f t="shared" si="0"/>
        <v>0</v>
      </c>
      <c r="K33" s="87">
        <f>K30+K31+K32</f>
        <v>0</v>
      </c>
      <c r="L33" s="87">
        <f t="shared" si="1"/>
        <v>0</v>
      </c>
    </row>
    <row r="34" spans="1:12" ht="22.5" x14ac:dyDescent="0.25">
      <c r="A34" s="88" t="s">
        <v>782</v>
      </c>
      <c r="B34" s="85" t="s">
        <v>783</v>
      </c>
      <c r="C34" s="86"/>
      <c r="D34" s="86"/>
      <c r="E34" s="86"/>
      <c r="F34" s="86"/>
      <c r="G34" s="86"/>
      <c r="H34" s="86"/>
      <c r="I34" s="86"/>
      <c r="J34" s="87">
        <f t="shared" si="0"/>
        <v>0</v>
      </c>
      <c r="K34" s="86"/>
      <c r="L34" s="87">
        <f t="shared" si="1"/>
        <v>0</v>
      </c>
    </row>
    <row r="35" spans="1:12" ht="22.5" x14ac:dyDescent="0.25">
      <c r="A35" s="88" t="s">
        <v>784</v>
      </c>
      <c r="B35" s="85" t="s">
        <v>785</v>
      </c>
      <c r="C35" s="86"/>
      <c r="D35" s="86"/>
      <c r="E35" s="86"/>
      <c r="F35" s="86"/>
      <c r="G35" s="86"/>
      <c r="H35" s="86"/>
      <c r="I35" s="86"/>
      <c r="J35" s="87">
        <f t="shared" si="0"/>
        <v>0</v>
      </c>
      <c r="K35" s="86"/>
      <c r="L35" s="87">
        <f t="shared" si="1"/>
        <v>0</v>
      </c>
    </row>
    <row r="36" spans="1:12" ht="31.5" x14ac:dyDescent="0.25">
      <c r="A36" s="84" t="s">
        <v>786</v>
      </c>
      <c r="B36" s="83" t="s">
        <v>787</v>
      </c>
      <c r="C36" s="87">
        <f t="shared" ref="C36:I36" si="6">C34+C35</f>
        <v>0</v>
      </c>
      <c r="D36" s="87">
        <f t="shared" si="6"/>
        <v>0</v>
      </c>
      <c r="E36" s="87">
        <f t="shared" si="6"/>
        <v>0</v>
      </c>
      <c r="F36" s="87">
        <f t="shared" si="6"/>
        <v>0</v>
      </c>
      <c r="G36" s="87">
        <f t="shared" si="6"/>
        <v>0</v>
      </c>
      <c r="H36" s="87">
        <f t="shared" si="6"/>
        <v>0</v>
      </c>
      <c r="I36" s="87">
        <f t="shared" si="6"/>
        <v>0</v>
      </c>
      <c r="J36" s="87">
        <f t="shared" si="0"/>
        <v>0</v>
      </c>
      <c r="K36" s="87">
        <f>K34+K35</f>
        <v>0</v>
      </c>
      <c r="L36" s="87">
        <f t="shared" si="1"/>
        <v>0</v>
      </c>
    </row>
    <row r="37" spans="1:12" ht="45" x14ac:dyDescent="0.25">
      <c r="A37" s="88" t="s">
        <v>788</v>
      </c>
      <c r="B37" s="85" t="s">
        <v>789</v>
      </c>
      <c r="C37" s="86"/>
      <c r="D37" s="86"/>
      <c r="E37" s="86"/>
      <c r="F37" s="86"/>
      <c r="G37" s="86"/>
      <c r="H37" s="86"/>
      <c r="I37" s="86"/>
      <c r="J37" s="87">
        <f t="shared" si="0"/>
        <v>0</v>
      </c>
      <c r="K37" s="86"/>
      <c r="L37" s="87">
        <f t="shared" si="1"/>
        <v>0</v>
      </c>
    </row>
    <row r="38" spans="1:12" ht="45" x14ac:dyDescent="0.25">
      <c r="A38" s="88" t="s">
        <v>790</v>
      </c>
      <c r="B38" s="85" t="s">
        <v>791</v>
      </c>
      <c r="C38" s="86"/>
      <c r="D38" s="86"/>
      <c r="E38" s="86"/>
      <c r="F38" s="86"/>
      <c r="G38" s="86"/>
      <c r="H38" s="86"/>
      <c r="I38" s="86"/>
      <c r="J38" s="87">
        <f t="shared" si="0"/>
        <v>0</v>
      </c>
      <c r="K38" s="86"/>
      <c r="L38" s="87">
        <f t="shared" si="1"/>
        <v>0</v>
      </c>
    </row>
    <row r="39" spans="1:12" ht="22.5" x14ac:dyDescent="0.25">
      <c r="A39" s="88" t="s">
        <v>792</v>
      </c>
      <c r="B39" s="85" t="s">
        <v>793</v>
      </c>
      <c r="C39" s="86"/>
      <c r="D39" s="86"/>
      <c r="E39" s="86"/>
      <c r="F39" s="86"/>
      <c r="G39" s="86"/>
      <c r="H39" s="86"/>
      <c r="I39" s="86"/>
      <c r="J39" s="87">
        <f t="shared" si="0"/>
        <v>0</v>
      </c>
      <c r="K39" s="86"/>
      <c r="L39" s="87">
        <f t="shared" si="1"/>
        <v>0</v>
      </c>
    </row>
    <row r="40" spans="1:12" ht="33.75" x14ac:dyDescent="0.25">
      <c r="A40" s="88" t="s">
        <v>794</v>
      </c>
      <c r="B40" s="85" t="s">
        <v>795</v>
      </c>
      <c r="C40" s="86"/>
      <c r="D40" s="86"/>
      <c r="E40" s="86"/>
      <c r="F40" s="86"/>
      <c r="G40" s="86"/>
      <c r="H40" s="86"/>
      <c r="I40" s="86"/>
      <c r="J40" s="87">
        <f t="shared" si="0"/>
        <v>0</v>
      </c>
      <c r="K40" s="86"/>
      <c r="L40" s="87">
        <f t="shared" si="1"/>
        <v>0</v>
      </c>
    </row>
    <row r="41" spans="1:12" x14ac:dyDescent="0.25">
      <c r="A41" s="88" t="s">
        <v>796</v>
      </c>
      <c r="B41" s="85" t="s">
        <v>797</v>
      </c>
      <c r="C41" s="86"/>
      <c r="D41" s="86"/>
      <c r="E41" s="86"/>
      <c r="F41" s="86"/>
      <c r="G41" s="86"/>
      <c r="H41" s="86"/>
      <c r="I41" s="86"/>
      <c r="J41" s="87">
        <f t="shared" si="0"/>
        <v>0</v>
      </c>
      <c r="K41" s="86"/>
      <c r="L41" s="87">
        <f t="shared" si="1"/>
        <v>0</v>
      </c>
    </row>
    <row r="42" spans="1:12" ht="42" x14ac:dyDescent="0.25">
      <c r="A42" s="84" t="str">
        <f>IF(C4="","25. стање на дан 31.12.20___. године (916±919±920–921–922±923±924)","25. стање на дан "&amp; (DAY(C4)) &amp; "."&amp; (MONTH(C4)) &amp; "."&amp; (YEAR(C4)) &amp; ". године (916±919±920–921–922±923±924)")</f>
        <v>25. стање на дан 31.12.20___. године (916±919±920–921–922±923±924)</v>
      </c>
      <c r="B42" s="83" t="s">
        <v>798</v>
      </c>
      <c r="C42" s="87">
        <f t="shared" ref="C42:I42" si="7">C33+C36+C37-C38-C39+C40+C41</f>
        <v>0</v>
      </c>
      <c r="D42" s="87">
        <f t="shared" si="7"/>
        <v>0</v>
      </c>
      <c r="E42" s="87">
        <f t="shared" si="7"/>
        <v>0</v>
      </c>
      <c r="F42" s="87">
        <f t="shared" si="7"/>
        <v>0</v>
      </c>
      <c r="G42" s="87">
        <f t="shared" si="7"/>
        <v>0</v>
      </c>
      <c r="H42" s="87">
        <f t="shared" si="7"/>
        <v>0</v>
      </c>
      <c r="I42" s="87">
        <f t="shared" si="7"/>
        <v>0</v>
      </c>
      <c r="J42" s="87">
        <f t="shared" si="0"/>
        <v>0</v>
      </c>
      <c r="K42" s="87">
        <f>K33+K36+K37-K38-K39+K40+K41</f>
        <v>0</v>
      </c>
      <c r="L42" s="87">
        <f t="shared" si="1"/>
        <v>0</v>
      </c>
    </row>
  </sheetData>
  <mergeCells count="27">
    <mergeCell ref="A15:A16"/>
    <mergeCell ref="B15:J15"/>
    <mergeCell ref="K15:K16"/>
    <mergeCell ref="L15:L16"/>
    <mergeCell ref="A8:B8"/>
    <mergeCell ref="C8:L8"/>
    <mergeCell ref="A9:B9"/>
    <mergeCell ref="C9:L9"/>
    <mergeCell ref="A10:B10"/>
    <mergeCell ref="C10:L10"/>
    <mergeCell ref="A11:B11"/>
    <mergeCell ref="C11:L11"/>
    <mergeCell ref="A12:L12"/>
    <mergeCell ref="A13:L13"/>
    <mergeCell ref="A14:L14"/>
    <mergeCell ref="A5:B5"/>
    <mergeCell ref="C5:L5"/>
    <mergeCell ref="A6:B6"/>
    <mergeCell ref="C6:L6"/>
    <mergeCell ref="A7:B7"/>
    <mergeCell ref="C7:L7"/>
    <mergeCell ref="A2:B2"/>
    <mergeCell ref="C2:L2"/>
    <mergeCell ref="A3:B3"/>
    <mergeCell ref="C3:L3"/>
    <mergeCell ref="A4:B4"/>
    <mergeCell ref="C4:L4"/>
  </mergeCells>
  <dataValidations count="13">
    <dataValidation type="custom" allowBlank="1" showErrorMessage="1" sqref="C18:L42" xr:uid="{AEA88173-AC2E-4569-BCB8-578E0949C33F}">
      <formula1>ISNUMBER(C18)</formula1>
    </dataValidation>
    <dataValidation type="date" operator="greaterThanOrEqual" allowBlank="1" showErrorMessage="1" errorTitle="Грешка" error="Датум попуњавања не може бити мањи од вриједности Стање на дан" sqref="L9" xr:uid="{0EB422BD-E634-494D-85F2-B3C6300DD448}">
      <formula1>C4</formula1>
      <formula2>C4</formula2>
    </dataValidation>
    <dataValidation type="date" operator="greaterThanOrEqual" allowBlank="1" showErrorMessage="1" errorTitle="Грешка" error="Датум попуњавања не може бити мањи од вриједности Стање на дан" sqref="K9" xr:uid="{47FBB17D-0DF8-44EB-AEDF-9843B081625A}">
      <formula1>C4</formula1>
      <formula2>C4</formula2>
    </dataValidation>
    <dataValidation type="date" operator="greaterThanOrEqual" allowBlank="1" showErrorMessage="1" errorTitle="Грешка" error="Датум попуњавања не може бити мањи од вриједности Стање на дан" sqref="J9" xr:uid="{322A8897-321D-472F-A5E3-9D9934912754}">
      <formula1>C4</formula1>
      <formula2>C4</formula2>
    </dataValidation>
    <dataValidation type="date" operator="greaterThanOrEqual" allowBlank="1" showErrorMessage="1" errorTitle="Грешка" error="Датум попуњавања не може бити мањи од вриједности Стање на дан" sqref="I9" xr:uid="{9C427964-5971-40C0-BFE8-7E7497E4C759}">
      <formula1>C4</formula1>
      <formula2>C4</formula2>
    </dataValidation>
    <dataValidation type="date" operator="greaterThanOrEqual" allowBlank="1" showErrorMessage="1" errorTitle="Грешка" error="Датум попуњавања не може бити мањи од вриједности Стање на дан" sqref="H9" xr:uid="{CC38E9D4-4531-4FB0-898E-71A06FF1B43E}">
      <formula1>C4</formula1>
      <formula2>C4</formula2>
    </dataValidation>
    <dataValidation type="date" operator="greaterThanOrEqual" allowBlank="1" showErrorMessage="1" errorTitle="Грешка" error="Датум попуњавања не може бити мањи од вриједности Стање на дан" sqref="G9" xr:uid="{0C5EB265-D462-4C72-A2C4-33294C38E4AD}">
      <formula1>C4</formula1>
      <formula2>C4</formula2>
    </dataValidation>
    <dataValidation type="date" operator="greaterThanOrEqual" allowBlank="1" showErrorMessage="1" errorTitle="Грешка" error="Датум попуњавања не може бити мањи од вриједности Стање на дан" sqref="F9" xr:uid="{4AB7198D-08A2-4D30-8A64-63381AE928D1}">
      <formula1>C4</formula1>
      <formula2>C4</formula2>
    </dataValidation>
    <dataValidation type="date" operator="greaterThanOrEqual" allowBlank="1" showErrorMessage="1" errorTitle="Грешка" error="Датум попуњавања не може бити мањи од вриједности Стање на дан" sqref="E9" xr:uid="{DD7C06CB-AE9F-403C-B55D-321A07E95947}">
      <formula1>C4</formula1>
      <formula2>C4</formula2>
    </dataValidation>
    <dataValidation type="date" operator="greaterThanOrEqual" allowBlank="1" showErrorMessage="1" errorTitle="Грешка" error="Датум попуњавања не може бити мањи од вриједности Стање на дан" sqref="D9" xr:uid="{66E81F0F-551F-409A-99E0-AA551DB0698A}">
      <formula1>C4</formula1>
      <formula2>C4</formula2>
    </dataValidation>
    <dataValidation type="date" operator="greaterThanOrEqual" allowBlank="1" showErrorMessage="1" errorTitle="Грешка" error="Датум попуњавања не може бити мањи од вриједности Стање на дан" sqref="C9" xr:uid="{8BCCD215-4344-4359-ABA2-38671488B75C}">
      <formula1>C4</formula1>
      <formula2>C4</formula2>
    </dataValidation>
    <dataValidation type="whole" operator="greaterThanOrEqual" allowBlank="1" showErrorMessage="1" sqref="C5:L5" xr:uid="{33E2F33D-204A-4AB9-8EBF-09E5118D770F}">
      <formula1>1</formula1>
      <formula2>1000</formula2>
    </dataValidation>
    <dataValidation type="date" operator="greaterThan" allowBlank="1" showErrorMessage="1" sqref="C4:L4" xr:uid="{5ABDBE0F-19FF-455C-8C4D-F9897E107F5B}">
      <formula1>DATE(2000, 1, 1)</formula1>
      <formula2>DATE(2000, 1, 1)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N50"/>
  <sheetViews>
    <sheetView showGridLines="0" showZeros="0" topLeftCell="B10" zoomScaleNormal="100" workbookViewId="0">
      <selection activeCell="C16" sqref="C16:H17"/>
    </sheetView>
  </sheetViews>
  <sheetFormatPr defaultColWidth="5.42578125" defaultRowHeight="17.25" customHeight="1" x14ac:dyDescent="0.2"/>
  <cols>
    <col min="1" max="1" width="8.7109375" style="18" customWidth="1"/>
    <col min="2" max="2" width="26.28515625" style="18" customWidth="1"/>
    <col min="3" max="3" width="9.5703125" style="18" customWidth="1"/>
    <col min="4" max="4" width="13.140625" style="18" customWidth="1"/>
    <col min="5" max="5" width="9.5703125" style="18" customWidth="1"/>
    <col min="6" max="6" width="13.140625" style="18" customWidth="1"/>
    <col min="7" max="7" width="9.5703125" style="18" customWidth="1"/>
    <col min="8" max="14" width="13.140625" style="18" customWidth="1"/>
    <col min="15" max="16384" width="5.42578125" style="18"/>
  </cols>
  <sheetData>
    <row r="1" spans="1:14" s="12" customFormat="1" ht="12.75" x14ac:dyDescent="0.2">
      <c r="A1" s="20"/>
      <c r="B1" s="21"/>
      <c r="C1" s="40"/>
      <c r="D1" s="40"/>
      <c r="E1" s="34"/>
      <c r="F1" s="34"/>
      <c r="G1" s="34"/>
      <c r="H1" s="34"/>
      <c r="I1" s="34"/>
      <c r="J1" s="34"/>
      <c r="K1" s="34"/>
      <c r="L1" s="34"/>
      <c r="M1" s="41"/>
      <c r="N1" s="34"/>
    </row>
    <row r="2" spans="1:14" s="31" customFormat="1" ht="12.75" x14ac:dyDescent="0.2">
      <c r="A2" s="13"/>
      <c r="B2" s="14"/>
      <c r="C2" s="15"/>
      <c r="D2" s="16"/>
      <c r="E2" s="30"/>
      <c r="F2" s="30"/>
      <c r="G2" s="30"/>
      <c r="H2" s="30"/>
      <c r="I2" s="30"/>
      <c r="J2" s="30"/>
      <c r="K2" s="30"/>
      <c r="L2" s="16"/>
      <c r="M2" s="1" t="s">
        <v>40</v>
      </c>
      <c r="N2" s="2" t="s">
        <v>560</v>
      </c>
    </row>
    <row r="3" spans="1:14" s="32" customFormat="1" ht="15" x14ac:dyDescent="0.25">
      <c r="A3" s="441" t="s">
        <v>42</v>
      </c>
      <c r="B3" s="441"/>
      <c r="C3" s="494" t="s">
        <v>43</v>
      </c>
      <c r="D3" s="494"/>
      <c r="E3" s="494"/>
      <c r="F3" s="494"/>
      <c r="G3" s="494"/>
      <c r="H3" s="22"/>
      <c r="I3" s="23"/>
      <c r="J3" s="23"/>
      <c r="K3" s="23"/>
      <c r="L3" s="23"/>
      <c r="M3" s="23"/>
      <c r="N3" s="23"/>
    </row>
    <row r="4" spans="1:14" s="32" customFormat="1" ht="15" x14ac:dyDescent="0.25">
      <c r="A4" s="441" t="s">
        <v>44</v>
      </c>
      <c r="B4" s="441"/>
      <c r="C4" s="491" t="s">
        <v>43</v>
      </c>
      <c r="D4" s="491"/>
      <c r="E4" s="491"/>
      <c r="F4" s="491"/>
      <c r="G4" s="491"/>
      <c r="H4" s="22"/>
      <c r="I4" s="23"/>
      <c r="J4" s="23"/>
      <c r="K4" s="23"/>
      <c r="L4" s="23"/>
      <c r="M4" s="23"/>
      <c r="N4" s="23"/>
    </row>
    <row r="5" spans="1:14" s="32" customFormat="1" ht="15" x14ac:dyDescent="0.25">
      <c r="A5" s="441" t="s">
        <v>81</v>
      </c>
      <c r="B5" s="441"/>
      <c r="C5" s="493"/>
      <c r="D5" s="493"/>
      <c r="E5" s="493"/>
      <c r="F5" s="493"/>
      <c r="G5" s="493"/>
      <c r="H5" s="22"/>
      <c r="I5" s="23"/>
      <c r="J5" s="23"/>
      <c r="K5" s="23"/>
      <c r="L5" s="23"/>
      <c r="M5" s="23"/>
      <c r="N5" s="23"/>
    </row>
    <row r="6" spans="1:14" s="32" customFormat="1" ht="15" x14ac:dyDescent="0.25">
      <c r="A6" s="441" t="s">
        <v>47</v>
      </c>
      <c r="B6" s="441"/>
      <c r="C6" s="492"/>
      <c r="D6" s="492"/>
      <c r="E6" s="492"/>
      <c r="F6" s="492"/>
      <c r="G6" s="492"/>
      <c r="H6" s="22"/>
      <c r="I6" s="23"/>
      <c r="J6" s="23"/>
      <c r="K6" s="23"/>
      <c r="L6" s="23"/>
      <c r="M6" s="23"/>
      <c r="N6" s="23"/>
    </row>
    <row r="7" spans="1:14" s="32" customFormat="1" ht="15" x14ac:dyDescent="0.25">
      <c r="A7" s="441" t="s">
        <v>48</v>
      </c>
      <c r="B7" s="441"/>
      <c r="C7" s="491" t="s">
        <v>43</v>
      </c>
      <c r="D7" s="491"/>
      <c r="E7" s="491"/>
      <c r="F7" s="491"/>
      <c r="G7" s="491"/>
      <c r="H7" s="22"/>
      <c r="I7" s="23"/>
      <c r="J7" s="23"/>
      <c r="K7" s="23"/>
      <c r="L7" s="23"/>
      <c r="M7" s="23"/>
      <c r="N7" s="23"/>
    </row>
    <row r="8" spans="1:14" s="32" customFormat="1" ht="15" x14ac:dyDescent="0.25">
      <c r="A8" s="441" t="s">
        <v>49</v>
      </c>
      <c r="B8" s="441"/>
      <c r="C8" s="491" t="s">
        <v>43</v>
      </c>
      <c r="D8" s="491"/>
      <c r="E8" s="491"/>
      <c r="F8" s="491"/>
      <c r="G8" s="491"/>
      <c r="H8" s="22"/>
      <c r="I8" s="23"/>
      <c r="J8" s="23"/>
      <c r="K8" s="23"/>
      <c r="L8" s="23"/>
      <c r="M8" s="23"/>
      <c r="N8" s="23"/>
    </row>
    <row r="9" spans="1:14" s="32" customFormat="1" ht="15" x14ac:dyDescent="0.25">
      <c r="A9" s="441" t="s">
        <v>50</v>
      </c>
      <c r="B9" s="441"/>
      <c r="C9" s="491" t="s">
        <v>43</v>
      </c>
      <c r="D9" s="491"/>
      <c r="E9" s="491"/>
      <c r="F9" s="491"/>
      <c r="G9" s="491"/>
      <c r="H9" s="22"/>
      <c r="I9" s="23"/>
      <c r="J9" s="23"/>
      <c r="K9" s="23"/>
      <c r="L9" s="23"/>
      <c r="M9" s="23"/>
      <c r="N9" s="23"/>
    </row>
    <row r="10" spans="1:14" s="32" customFormat="1" ht="15" x14ac:dyDescent="0.25">
      <c r="A10" s="441" t="s">
        <v>51</v>
      </c>
      <c r="B10" s="441"/>
      <c r="C10" s="493"/>
      <c r="D10" s="493"/>
      <c r="E10" s="493"/>
      <c r="F10" s="493"/>
      <c r="G10" s="493"/>
      <c r="H10" s="22"/>
      <c r="I10" s="23"/>
      <c r="J10" s="23"/>
      <c r="K10" s="23"/>
      <c r="L10" s="23"/>
      <c r="M10" s="23"/>
      <c r="N10" s="23"/>
    </row>
    <row r="11" spans="1:14" s="32" customFormat="1" ht="15" x14ac:dyDescent="0.25">
      <c r="A11" s="81" t="s">
        <v>52</v>
      </c>
      <c r="B11" s="81"/>
      <c r="C11" s="491" t="s">
        <v>43</v>
      </c>
      <c r="D11" s="491"/>
      <c r="E11" s="491"/>
      <c r="F11" s="491"/>
      <c r="G11" s="491"/>
      <c r="H11" s="22"/>
      <c r="I11" s="23"/>
      <c r="J11" s="23"/>
      <c r="K11" s="23"/>
      <c r="L11" s="23"/>
      <c r="M11" s="23"/>
      <c r="N11" s="23"/>
    </row>
    <row r="12" spans="1:14" s="32" customFormat="1" ht="15" x14ac:dyDescent="0.25">
      <c r="A12" s="441" t="s">
        <v>53</v>
      </c>
      <c r="B12" s="441"/>
      <c r="C12" s="491" t="s">
        <v>43</v>
      </c>
      <c r="D12" s="491"/>
      <c r="E12" s="491"/>
      <c r="F12" s="491"/>
      <c r="G12" s="491"/>
      <c r="H12" s="22"/>
      <c r="I12" s="23"/>
      <c r="J12" s="23"/>
      <c r="K12" s="23"/>
      <c r="L12" s="23"/>
      <c r="M12" s="23"/>
      <c r="N12" s="23"/>
    </row>
    <row r="13" spans="1:14" s="31" customFormat="1" ht="15" x14ac:dyDescent="0.25">
      <c r="A13" s="3"/>
      <c r="B13" s="3"/>
      <c r="C13" s="17"/>
      <c r="D13" s="17"/>
      <c r="E13" s="17"/>
      <c r="F13" s="17"/>
      <c r="G13" s="17"/>
      <c r="H13" s="22"/>
      <c r="I13" s="22"/>
      <c r="J13" s="22"/>
      <c r="K13" s="22"/>
      <c r="L13" s="22"/>
      <c r="M13" s="22"/>
      <c r="N13" s="22"/>
    </row>
    <row r="14" spans="1:14" s="31" customFormat="1" ht="39.75" customHeight="1" x14ac:dyDescent="0.2">
      <c r="A14" s="378" t="s">
        <v>588</v>
      </c>
      <c r="B14" s="379"/>
      <c r="C14" s="379"/>
      <c r="D14" s="379"/>
      <c r="E14" s="379"/>
      <c r="F14" s="379"/>
      <c r="G14" s="379"/>
      <c r="H14" s="379"/>
      <c r="I14" s="379"/>
      <c r="J14" s="379"/>
      <c r="K14" s="379"/>
      <c r="L14" s="379"/>
      <c r="M14" s="379"/>
      <c r="N14" s="379"/>
    </row>
    <row r="15" spans="1:14" s="12" customFormat="1" ht="13.5" thickBot="1" x14ac:dyDescent="0.25">
      <c r="A15" s="42"/>
      <c r="B15" s="43"/>
      <c r="C15" s="44"/>
      <c r="D15" s="44"/>
      <c r="E15" s="45"/>
      <c r="F15" s="45"/>
      <c r="G15" s="45"/>
      <c r="H15" s="45"/>
      <c r="I15" s="45"/>
      <c r="J15" s="45"/>
      <c r="K15" s="45"/>
      <c r="L15" s="45"/>
      <c r="M15" s="46"/>
      <c r="N15" s="47" t="s">
        <v>54</v>
      </c>
    </row>
    <row r="16" spans="1:14" ht="12.75" x14ac:dyDescent="0.2">
      <c r="A16" s="476" t="s">
        <v>0</v>
      </c>
      <c r="B16" s="479" t="s">
        <v>1</v>
      </c>
      <c r="C16" s="481" t="s">
        <v>805</v>
      </c>
      <c r="D16" s="482"/>
      <c r="E16" s="482"/>
      <c r="F16" s="482"/>
      <c r="G16" s="482"/>
      <c r="H16" s="483"/>
      <c r="I16" s="487" t="s">
        <v>583</v>
      </c>
      <c r="J16" s="487" t="s">
        <v>544</v>
      </c>
      <c r="K16" s="487" t="s">
        <v>545</v>
      </c>
      <c r="L16" s="487" t="s">
        <v>720</v>
      </c>
      <c r="M16" s="479" t="s">
        <v>581</v>
      </c>
      <c r="N16" s="489" t="s">
        <v>721</v>
      </c>
    </row>
    <row r="17" spans="1:14" ht="12.75" x14ac:dyDescent="0.2">
      <c r="A17" s="477"/>
      <c r="B17" s="480"/>
      <c r="C17" s="484"/>
      <c r="D17" s="485"/>
      <c r="E17" s="485"/>
      <c r="F17" s="485"/>
      <c r="G17" s="485"/>
      <c r="H17" s="486"/>
      <c r="I17" s="473"/>
      <c r="J17" s="473"/>
      <c r="K17" s="473"/>
      <c r="L17" s="473"/>
      <c r="M17" s="480"/>
      <c r="N17" s="490"/>
    </row>
    <row r="18" spans="1:14" ht="12.75" x14ac:dyDescent="0.2">
      <c r="A18" s="477"/>
      <c r="B18" s="480"/>
      <c r="C18" s="473" t="s">
        <v>546</v>
      </c>
      <c r="D18" s="473"/>
      <c r="E18" s="474" t="s">
        <v>547</v>
      </c>
      <c r="F18" s="475"/>
      <c r="G18" s="473" t="s">
        <v>548</v>
      </c>
      <c r="H18" s="473"/>
      <c r="I18" s="473"/>
      <c r="J18" s="473"/>
      <c r="K18" s="473"/>
      <c r="L18" s="473"/>
      <c r="M18" s="480"/>
      <c r="N18" s="490"/>
    </row>
    <row r="19" spans="1:14" ht="13.5" thickBot="1" x14ac:dyDescent="0.25">
      <c r="A19" s="478"/>
      <c r="B19" s="480"/>
      <c r="C19" s="82" t="s">
        <v>72</v>
      </c>
      <c r="D19" s="82" t="s">
        <v>2</v>
      </c>
      <c r="E19" s="82" t="s">
        <v>72</v>
      </c>
      <c r="F19" s="82" t="s">
        <v>2</v>
      </c>
      <c r="G19" s="82" t="s">
        <v>72</v>
      </c>
      <c r="H19" s="82" t="s">
        <v>2</v>
      </c>
      <c r="I19" s="488"/>
      <c r="J19" s="488"/>
      <c r="K19" s="488"/>
      <c r="L19" s="488"/>
      <c r="M19" s="480"/>
      <c r="N19" s="490"/>
    </row>
    <row r="20" spans="1:14" ht="13.5" thickBot="1" x14ac:dyDescent="0.25">
      <c r="A20" s="35">
        <v>1</v>
      </c>
      <c r="B20" s="36">
        <v>2</v>
      </c>
      <c r="C20" s="36">
        <v>3</v>
      </c>
      <c r="D20" s="36">
        <v>4</v>
      </c>
      <c r="E20" s="36">
        <v>5</v>
      </c>
      <c r="F20" s="36">
        <v>6</v>
      </c>
      <c r="G20" s="36" t="s">
        <v>549</v>
      </c>
      <c r="H20" s="36" t="s">
        <v>550</v>
      </c>
      <c r="I20" s="36">
        <v>9</v>
      </c>
      <c r="J20" s="36" t="s">
        <v>551</v>
      </c>
      <c r="K20" s="36">
        <v>11</v>
      </c>
      <c r="L20" s="36" t="s">
        <v>552</v>
      </c>
      <c r="M20" s="36">
        <v>13</v>
      </c>
      <c r="N20" s="37" t="s">
        <v>553</v>
      </c>
    </row>
    <row r="21" spans="1:14" ht="16.5" customHeight="1" x14ac:dyDescent="0.2">
      <c r="A21" s="74" t="s">
        <v>3</v>
      </c>
      <c r="B21" s="75" t="s">
        <v>4</v>
      </c>
      <c r="C21" s="24"/>
      <c r="D21" s="24"/>
      <c r="E21" s="24"/>
      <c r="F21" s="24"/>
      <c r="G21" s="25">
        <f>C21+E21</f>
        <v>0</v>
      </c>
      <c r="H21" s="25">
        <f>D21+F21</f>
        <v>0</v>
      </c>
      <c r="I21" s="24"/>
      <c r="J21" s="25">
        <f>H21+I21</f>
        <v>0</v>
      </c>
      <c r="K21" s="24"/>
      <c r="L21" s="25">
        <f>J21+K21</f>
        <v>0</v>
      </c>
      <c r="M21" s="24"/>
      <c r="N21" s="71">
        <f t="shared" ref="N21:N38" si="0">L21-M21</f>
        <v>0</v>
      </c>
    </row>
    <row r="22" spans="1:14" ht="17.25" customHeight="1" x14ac:dyDescent="0.2">
      <c r="A22" s="76" t="s">
        <v>5</v>
      </c>
      <c r="B22" s="77" t="s">
        <v>6</v>
      </c>
      <c r="C22" s="26"/>
      <c r="D22" s="26"/>
      <c r="E22" s="26"/>
      <c r="F22" s="26"/>
      <c r="G22" s="27">
        <f t="shared" ref="G22:H49" si="1">C22+E22</f>
        <v>0</v>
      </c>
      <c r="H22" s="27">
        <f t="shared" si="1"/>
        <v>0</v>
      </c>
      <c r="I22" s="26"/>
      <c r="J22" s="27">
        <f t="shared" ref="J22:J49" si="2">H22+I22</f>
        <v>0</v>
      </c>
      <c r="K22" s="26"/>
      <c r="L22" s="27">
        <f t="shared" ref="L22:L49" si="3">J22+K22</f>
        <v>0</v>
      </c>
      <c r="M22" s="26"/>
      <c r="N22" s="72">
        <f t="shared" si="0"/>
        <v>0</v>
      </c>
    </row>
    <row r="23" spans="1:14" ht="33.75" x14ac:dyDescent="0.2">
      <c r="A23" s="76" t="s">
        <v>7</v>
      </c>
      <c r="B23" s="94" t="s">
        <v>736</v>
      </c>
      <c r="C23" s="26"/>
      <c r="D23" s="26"/>
      <c r="E23" s="26"/>
      <c r="F23" s="26"/>
      <c r="G23" s="27">
        <f t="shared" si="1"/>
        <v>0</v>
      </c>
      <c r="H23" s="27">
        <f t="shared" si="1"/>
        <v>0</v>
      </c>
      <c r="I23" s="26"/>
      <c r="J23" s="27">
        <f t="shared" si="2"/>
        <v>0</v>
      </c>
      <c r="K23" s="26"/>
      <c r="L23" s="27">
        <f t="shared" si="3"/>
        <v>0</v>
      </c>
      <c r="M23" s="26"/>
      <c r="N23" s="72">
        <f t="shared" si="0"/>
        <v>0</v>
      </c>
    </row>
    <row r="24" spans="1:14" ht="22.5" x14ac:dyDescent="0.2">
      <c r="A24" s="76" t="s">
        <v>8</v>
      </c>
      <c r="B24" s="77" t="s">
        <v>9</v>
      </c>
      <c r="C24" s="26"/>
      <c r="D24" s="26"/>
      <c r="E24" s="26"/>
      <c r="F24" s="26"/>
      <c r="G24" s="27">
        <f t="shared" si="1"/>
        <v>0</v>
      </c>
      <c r="H24" s="27">
        <f t="shared" si="1"/>
        <v>0</v>
      </c>
      <c r="I24" s="26"/>
      <c r="J24" s="27">
        <f t="shared" si="2"/>
        <v>0</v>
      </c>
      <c r="K24" s="26"/>
      <c r="L24" s="27">
        <f t="shared" si="3"/>
        <v>0</v>
      </c>
      <c r="M24" s="26"/>
      <c r="N24" s="72">
        <f t="shared" si="0"/>
        <v>0</v>
      </c>
    </row>
    <row r="25" spans="1:14" ht="16.5" customHeight="1" x14ac:dyDescent="0.2">
      <c r="A25" s="76" t="s">
        <v>10</v>
      </c>
      <c r="B25" s="77" t="s">
        <v>11</v>
      </c>
      <c r="C25" s="26"/>
      <c r="D25" s="26"/>
      <c r="E25" s="26"/>
      <c r="F25" s="26"/>
      <c r="G25" s="27">
        <f t="shared" si="1"/>
        <v>0</v>
      </c>
      <c r="H25" s="27">
        <f t="shared" si="1"/>
        <v>0</v>
      </c>
      <c r="I25" s="26"/>
      <c r="J25" s="27">
        <f t="shared" si="2"/>
        <v>0</v>
      </c>
      <c r="K25" s="26"/>
      <c r="L25" s="27">
        <f t="shared" si="3"/>
        <v>0</v>
      </c>
      <c r="M25" s="26"/>
      <c r="N25" s="72">
        <f t="shared" si="0"/>
        <v>0</v>
      </c>
    </row>
    <row r="26" spans="1:14" ht="17.25" customHeight="1" x14ac:dyDescent="0.2">
      <c r="A26" s="76" t="s">
        <v>12</v>
      </c>
      <c r="B26" s="77" t="s">
        <v>13</v>
      </c>
      <c r="C26" s="26"/>
      <c r="D26" s="26"/>
      <c r="E26" s="26"/>
      <c r="F26" s="26"/>
      <c r="G26" s="27">
        <f t="shared" si="1"/>
        <v>0</v>
      </c>
      <c r="H26" s="27">
        <f t="shared" si="1"/>
        <v>0</v>
      </c>
      <c r="I26" s="26"/>
      <c r="J26" s="27">
        <f t="shared" si="2"/>
        <v>0</v>
      </c>
      <c r="K26" s="26"/>
      <c r="L26" s="27">
        <f t="shared" si="3"/>
        <v>0</v>
      </c>
      <c r="M26" s="26"/>
      <c r="N26" s="72">
        <f t="shared" si="0"/>
        <v>0</v>
      </c>
    </row>
    <row r="27" spans="1:14" ht="17.25" customHeight="1" x14ac:dyDescent="0.2">
      <c r="A27" s="76" t="s">
        <v>14</v>
      </c>
      <c r="B27" s="77" t="s">
        <v>15</v>
      </c>
      <c r="C27" s="26"/>
      <c r="D27" s="26"/>
      <c r="E27" s="26"/>
      <c r="F27" s="26"/>
      <c r="G27" s="27">
        <f t="shared" si="1"/>
        <v>0</v>
      </c>
      <c r="H27" s="27">
        <f t="shared" si="1"/>
        <v>0</v>
      </c>
      <c r="I27" s="26"/>
      <c r="J27" s="27">
        <f t="shared" si="2"/>
        <v>0</v>
      </c>
      <c r="K27" s="26"/>
      <c r="L27" s="27">
        <f t="shared" si="3"/>
        <v>0</v>
      </c>
      <c r="M27" s="26"/>
      <c r="N27" s="72">
        <f t="shared" si="0"/>
        <v>0</v>
      </c>
    </row>
    <row r="28" spans="1:14" ht="22.5" x14ac:dyDescent="0.2">
      <c r="A28" s="76" t="s">
        <v>16</v>
      </c>
      <c r="B28" s="77" t="s">
        <v>17</v>
      </c>
      <c r="C28" s="26"/>
      <c r="D28" s="26"/>
      <c r="E28" s="26"/>
      <c r="F28" s="26"/>
      <c r="G28" s="27">
        <f t="shared" si="1"/>
        <v>0</v>
      </c>
      <c r="H28" s="27">
        <f t="shared" si="1"/>
        <v>0</v>
      </c>
      <c r="I28" s="26"/>
      <c r="J28" s="27">
        <f t="shared" si="2"/>
        <v>0</v>
      </c>
      <c r="K28" s="26"/>
      <c r="L28" s="27">
        <f t="shared" si="3"/>
        <v>0</v>
      </c>
      <c r="M28" s="26"/>
      <c r="N28" s="72">
        <f t="shared" si="0"/>
        <v>0</v>
      </c>
    </row>
    <row r="29" spans="1:14" ht="22.5" x14ac:dyDescent="0.2">
      <c r="A29" s="76" t="s">
        <v>18</v>
      </c>
      <c r="B29" s="77" t="s">
        <v>799</v>
      </c>
      <c r="C29" s="26"/>
      <c r="D29" s="26"/>
      <c r="E29" s="26"/>
      <c r="F29" s="26"/>
      <c r="G29" s="27">
        <f t="shared" si="1"/>
        <v>0</v>
      </c>
      <c r="H29" s="27">
        <f t="shared" si="1"/>
        <v>0</v>
      </c>
      <c r="I29" s="26"/>
      <c r="J29" s="27">
        <f t="shared" si="2"/>
        <v>0</v>
      </c>
      <c r="K29" s="26"/>
      <c r="L29" s="27">
        <f t="shared" si="3"/>
        <v>0</v>
      </c>
      <c r="M29" s="26"/>
      <c r="N29" s="72">
        <f t="shared" si="0"/>
        <v>0</v>
      </c>
    </row>
    <row r="30" spans="1:14" ht="24" customHeight="1" x14ac:dyDescent="0.2">
      <c r="A30" s="76" t="s">
        <v>19</v>
      </c>
      <c r="B30" s="94" t="s">
        <v>734</v>
      </c>
      <c r="C30" s="26"/>
      <c r="D30" s="26"/>
      <c r="E30" s="26"/>
      <c r="F30" s="26"/>
      <c r="G30" s="27">
        <f t="shared" si="1"/>
        <v>0</v>
      </c>
      <c r="H30" s="27">
        <f t="shared" si="1"/>
        <v>0</v>
      </c>
      <c r="I30" s="26"/>
      <c r="J30" s="27">
        <f t="shared" si="2"/>
        <v>0</v>
      </c>
      <c r="K30" s="26"/>
      <c r="L30" s="27">
        <f t="shared" si="3"/>
        <v>0</v>
      </c>
      <c r="M30" s="26"/>
      <c r="N30" s="72">
        <f t="shared" si="0"/>
        <v>0</v>
      </c>
    </row>
    <row r="31" spans="1:14" ht="35.25" customHeight="1" x14ac:dyDescent="0.2">
      <c r="A31" s="76" t="s">
        <v>20</v>
      </c>
      <c r="B31" s="94" t="s">
        <v>735</v>
      </c>
      <c r="C31" s="26"/>
      <c r="D31" s="26"/>
      <c r="E31" s="26"/>
      <c r="F31" s="26"/>
      <c r="G31" s="27">
        <f t="shared" si="1"/>
        <v>0</v>
      </c>
      <c r="H31" s="27">
        <f t="shared" si="1"/>
        <v>0</v>
      </c>
      <c r="I31" s="26"/>
      <c r="J31" s="27">
        <f t="shared" si="2"/>
        <v>0</v>
      </c>
      <c r="K31" s="26"/>
      <c r="L31" s="27">
        <f t="shared" si="3"/>
        <v>0</v>
      </c>
      <c r="M31" s="26"/>
      <c r="N31" s="72">
        <f t="shared" si="0"/>
        <v>0</v>
      </c>
    </row>
    <row r="32" spans="1:14" ht="26.25" customHeight="1" x14ac:dyDescent="0.2">
      <c r="A32" s="76" t="s">
        <v>21</v>
      </c>
      <c r="B32" s="94" t="s">
        <v>737</v>
      </c>
      <c r="C32" s="26"/>
      <c r="D32" s="26"/>
      <c r="E32" s="26"/>
      <c r="F32" s="26"/>
      <c r="G32" s="27">
        <f t="shared" si="1"/>
        <v>0</v>
      </c>
      <c r="H32" s="27">
        <f t="shared" si="1"/>
        <v>0</v>
      </c>
      <c r="I32" s="26"/>
      <c r="J32" s="27">
        <f t="shared" si="2"/>
        <v>0</v>
      </c>
      <c r="K32" s="26"/>
      <c r="L32" s="27">
        <f t="shared" si="3"/>
        <v>0</v>
      </c>
      <c r="M32" s="26"/>
      <c r="N32" s="72">
        <f t="shared" si="0"/>
        <v>0</v>
      </c>
    </row>
    <row r="33" spans="1:14" ht="22.5" x14ac:dyDescent="0.2">
      <c r="A33" s="76" t="s">
        <v>22</v>
      </c>
      <c r="B33" s="77" t="s">
        <v>23</v>
      </c>
      <c r="C33" s="26"/>
      <c r="D33" s="26"/>
      <c r="E33" s="26"/>
      <c r="F33" s="26"/>
      <c r="G33" s="27">
        <f t="shared" si="1"/>
        <v>0</v>
      </c>
      <c r="H33" s="27">
        <f t="shared" si="1"/>
        <v>0</v>
      </c>
      <c r="I33" s="26"/>
      <c r="J33" s="27">
        <f t="shared" si="2"/>
        <v>0</v>
      </c>
      <c r="K33" s="26"/>
      <c r="L33" s="27">
        <f t="shared" si="3"/>
        <v>0</v>
      </c>
      <c r="M33" s="26"/>
      <c r="N33" s="72">
        <f t="shared" si="0"/>
        <v>0</v>
      </c>
    </row>
    <row r="34" spans="1:14" ht="12.75" x14ac:dyDescent="0.2">
      <c r="A34" s="76" t="s">
        <v>24</v>
      </c>
      <c r="B34" s="77" t="s">
        <v>25</v>
      </c>
      <c r="C34" s="26"/>
      <c r="D34" s="26"/>
      <c r="E34" s="26"/>
      <c r="F34" s="26"/>
      <c r="G34" s="27">
        <f t="shared" si="1"/>
        <v>0</v>
      </c>
      <c r="H34" s="27">
        <f t="shared" si="1"/>
        <v>0</v>
      </c>
      <c r="I34" s="26"/>
      <c r="J34" s="27">
        <f t="shared" si="2"/>
        <v>0</v>
      </c>
      <c r="K34" s="26"/>
      <c r="L34" s="27">
        <f t="shared" si="3"/>
        <v>0</v>
      </c>
      <c r="M34" s="26"/>
      <c r="N34" s="72">
        <f t="shared" si="0"/>
        <v>0</v>
      </c>
    </row>
    <row r="35" spans="1:14" ht="12.75" x14ac:dyDescent="0.2">
      <c r="A35" s="76" t="s">
        <v>26</v>
      </c>
      <c r="B35" s="77" t="s">
        <v>27</v>
      </c>
      <c r="C35" s="26"/>
      <c r="D35" s="26"/>
      <c r="E35" s="26"/>
      <c r="F35" s="26"/>
      <c r="G35" s="27">
        <f t="shared" si="1"/>
        <v>0</v>
      </c>
      <c r="H35" s="27">
        <f t="shared" si="1"/>
        <v>0</v>
      </c>
      <c r="I35" s="26"/>
      <c r="J35" s="27">
        <f t="shared" si="2"/>
        <v>0</v>
      </c>
      <c r="K35" s="26"/>
      <c r="L35" s="27">
        <f t="shared" si="3"/>
        <v>0</v>
      </c>
      <c r="M35" s="26"/>
      <c r="N35" s="72">
        <f t="shared" si="0"/>
        <v>0</v>
      </c>
    </row>
    <row r="36" spans="1:14" ht="24.75" customHeight="1" x14ac:dyDescent="0.2">
      <c r="A36" s="76" t="s">
        <v>28</v>
      </c>
      <c r="B36" s="77" t="s">
        <v>29</v>
      </c>
      <c r="C36" s="26"/>
      <c r="D36" s="26"/>
      <c r="E36" s="26"/>
      <c r="F36" s="26"/>
      <c r="G36" s="27">
        <f t="shared" si="1"/>
        <v>0</v>
      </c>
      <c r="H36" s="27">
        <f t="shared" si="1"/>
        <v>0</v>
      </c>
      <c r="I36" s="26"/>
      <c r="J36" s="27">
        <f t="shared" si="2"/>
        <v>0</v>
      </c>
      <c r="K36" s="26"/>
      <c r="L36" s="27">
        <f t="shared" si="3"/>
        <v>0</v>
      </c>
      <c r="M36" s="26"/>
      <c r="N36" s="72">
        <f t="shared" si="0"/>
        <v>0</v>
      </c>
    </row>
    <row r="37" spans="1:14" ht="24.75" customHeight="1" x14ac:dyDescent="0.2">
      <c r="A37" s="76" t="s">
        <v>30</v>
      </c>
      <c r="B37" s="77" t="s">
        <v>31</v>
      </c>
      <c r="C37" s="26"/>
      <c r="D37" s="26"/>
      <c r="E37" s="26"/>
      <c r="F37" s="26"/>
      <c r="G37" s="27">
        <f t="shared" si="1"/>
        <v>0</v>
      </c>
      <c r="H37" s="27">
        <f t="shared" si="1"/>
        <v>0</v>
      </c>
      <c r="I37" s="26"/>
      <c r="J37" s="27">
        <f t="shared" si="2"/>
        <v>0</v>
      </c>
      <c r="K37" s="26"/>
      <c r="L37" s="27">
        <f t="shared" si="3"/>
        <v>0</v>
      </c>
      <c r="M37" s="26"/>
      <c r="N37" s="72">
        <f t="shared" si="0"/>
        <v>0</v>
      </c>
    </row>
    <row r="38" spans="1:14" ht="12.75" x14ac:dyDescent="0.2">
      <c r="A38" s="76" t="s">
        <v>32</v>
      </c>
      <c r="B38" s="77" t="s">
        <v>33</v>
      </c>
      <c r="C38" s="26"/>
      <c r="D38" s="26"/>
      <c r="E38" s="26"/>
      <c r="F38" s="26"/>
      <c r="G38" s="27">
        <f t="shared" si="1"/>
        <v>0</v>
      </c>
      <c r="H38" s="27">
        <f t="shared" si="1"/>
        <v>0</v>
      </c>
      <c r="I38" s="26"/>
      <c r="J38" s="27">
        <f t="shared" si="2"/>
        <v>0</v>
      </c>
      <c r="K38" s="26"/>
      <c r="L38" s="27">
        <f t="shared" si="3"/>
        <v>0</v>
      </c>
      <c r="M38" s="26"/>
      <c r="N38" s="72">
        <f t="shared" si="0"/>
        <v>0</v>
      </c>
    </row>
    <row r="39" spans="1:14" ht="22.5" x14ac:dyDescent="0.2">
      <c r="A39" s="76"/>
      <c r="B39" s="77" t="s">
        <v>34</v>
      </c>
      <c r="C39" s="38">
        <f t="shared" ref="C39:N39" si="4">SUM(C21:C38)</f>
        <v>0</v>
      </c>
      <c r="D39" s="38">
        <f t="shared" si="4"/>
        <v>0</v>
      </c>
      <c r="E39" s="38">
        <f t="shared" si="4"/>
        <v>0</v>
      </c>
      <c r="F39" s="38">
        <f t="shared" si="4"/>
        <v>0</v>
      </c>
      <c r="G39" s="27">
        <f>C39+E39</f>
        <v>0</v>
      </c>
      <c r="H39" s="27">
        <f>D39+F39</f>
        <v>0</v>
      </c>
      <c r="I39" s="38">
        <f t="shared" si="4"/>
        <v>0</v>
      </c>
      <c r="J39" s="27">
        <f t="shared" si="2"/>
        <v>0</v>
      </c>
      <c r="K39" s="38">
        <f t="shared" si="4"/>
        <v>0</v>
      </c>
      <c r="L39" s="27">
        <f t="shared" si="3"/>
        <v>0</v>
      </c>
      <c r="M39" s="38">
        <f t="shared" si="4"/>
        <v>0</v>
      </c>
      <c r="N39" s="72">
        <f t="shared" si="4"/>
        <v>0</v>
      </c>
    </row>
    <row r="40" spans="1:14" ht="15" customHeight="1" x14ac:dyDescent="0.2">
      <c r="A40" s="76" t="s">
        <v>35</v>
      </c>
      <c r="B40" s="75" t="s">
        <v>728</v>
      </c>
      <c r="C40" s="26"/>
      <c r="D40" s="26"/>
      <c r="E40" s="26"/>
      <c r="F40" s="26"/>
      <c r="G40" s="27">
        <f t="shared" si="1"/>
        <v>0</v>
      </c>
      <c r="H40" s="27">
        <f t="shared" si="1"/>
        <v>0</v>
      </c>
      <c r="I40" s="26"/>
      <c r="J40" s="27">
        <f t="shared" si="2"/>
        <v>0</v>
      </c>
      <c r="K40" s="26"/>
      <c r="L40" s="27">
        <f t="shared" si="3"/>
        <v>0</v>
      </c>
      <c r="M40" s="26"/>
      <c r="N40" s="72">
        <f>L40-M40</f>
        <v>0</v>
      </c>
    </row>
    <row r="41" spans="1:14" ht="14.25" customHeight="1" x14ac:dyDescent="0.2">
      <c r="A41" s="76" t="s">
        <v>36</v>
      </c>
      <c r="B41" s="77" t="s">
        <v>729</v>
      </c>
      <c r="C41" s="26"/>
      <c r="D41" s="26"/>
      <c r="E41" s="26"/>
      <c r="F41" s="26"/>
      <c r="G41" s="27">
        <f t="shared" si="1"/>
        <v>0</v>
      </c>
      <c r="H41" s="27">
        <f t="shared" si="1"/>
        <v>0</v>
      </c>
      <c r="I41" s="26"/>
      <c r="J41" s="27">
        <f t="shared" si="2"/>
        <v>0</v>
      </c>
      <c r="K41" s="26"/>
      <c r="L41" s="27">
        <f t="shared" si="3"/>
        <v>0</v>
      </c>
      <c r="M41" s="26"/>
      <c r="N41" s="72">
        <f>L41-M41</f>
        <v>0</v>
      </c>
    </row>
    <row r="42" spans="1:14" ht="22.5" x14ac:dyDescent="0.2">
      <c r="A42" s="76" t="s">
        <v>37</v>
      </c>
      <c r="B42" s="77" t="s">
        <v>800</v>
      </c>
      <c r="C42" s="26"/>
      <c r="D42" s="26"/>
      <c r="E42" s="26"/>
      <c r="F42" s="26"/>
      <c r="G42" s="27">
        <f t="shared" si="1"/>
        <v>0</v>
      </c>
      <c r="H42" s="27">
        <f t="shared" si="1"/>
        <v>0</v>
      </c>
      <c r="I42" s="26"/>
      <c r="J42" s="27">
        <f t="shared" si="2"/>
        <v>0</v>
      </c>
      <c r="K42" s="26"/>
      <c r="L42" s="27">
        <f t="shared" si="3"/>
        <v>0</v>
      </c>
      <c r="M42" s="26"/>
      <c r="N42" s="72">
        <f>L42-M42</f>
        <v>0</v>
      </c>
    </row>
    <row r="43" spans="1:14" ht="24" customHeight="1" x14ac:dyDescent="0.2">
      <c r="A43" s="76" t="s">
        <v>541</v>
      </c>
      <c r="B43" s="80" t="s">
        <v>557</v>
      </c>
      <c r="C43" s="26"/>
      <c r="D43" s="26"/>
      <c r="E43" s="26"/>
      <c r="F43" s="26"/>
      <c r="G43" s="27">
        <f t="shared" ref="G43:G46" si="5">C43+E43</f>
        <v>0</v>
      </c>
      <c r="H43" s="27">
        <f t="shared" ref="H43:H46" si="6">D43+F43</f>
        <v>0</v>
      </c>
      <c r="I43" s="26"/>
      <c r="J43" s="27">
        <f t="shared" ref="J43:J46" si="7">H43+I43</f>
        <v>0</v>
      </c>
      <c r="K43" s="26"/>
      <c r="L43" s="27">
        <f t="shared" ref="L43:L46" si="8">J43+K43</f>
        <v>0</v>
      </c>
      <c r="M43" s="26"/>
      <c r="N43" s="72">
        <f t="shared" ref="N43:N46" si="9">L43-M43</f>
        <v>0</v>
      </c>
    </row>
    <row r="44" spans="1:14" ht="24" customHeight="1" x14ac:dyDescent="0.2">
      <c r="A44" s="76" t="s">
        <v>185</v>
      </c>
      <c r="B44" s="80" t="s">
        <v>732</v>
      </c>
      <c r="C44" s="26"/>
      <c r="D44" s="26"/>
      <c r="E44" s="26"/>
      <c r="F44" s="26"/>
      <c r="G44" s="27">
        <f t="shared" si="5"/>
        <v>0</v>
      </c>
      <c r="H44" s="27">
        <f t="shared" si="6"/>
        <v>0</v>
      </c>
      <c r="I44" s="26"/>
      <c r="J44" s="27">
        <f t="shared" si="7"/>
        <v>0</v>
      </c>
      <c r="K44" s="26"/>
      <c r="L44" s="27">
        <f t="shared" si="8"/>
        <v>0</v>
      </c>
      <c r="M44" s="26"/>
      <c r="N44" s="72">
        <f t="shared" si="9"/>
        <v>0</v>
      </c>
    </row>
    <row r="45" spans="1:14" ht="17.25" customHeight="1" x14ac:dyDescent="0.2">
      <c r="A45" s="76" t="s">
        <v>214</v>
      </c>
      <c r="B45" s="80" t="s">
        <v>558</v>
      </c>
      <c r="C45" s="26"/>
      <c r="D45" s="26"/>
      <c r="E45" s="26"/>
      <c r="F45" s="26"/>
      <c r="G45" s="27">
        <f t="shared" si="5"/>
        <v>0</v>
      </c>
      <c r="H45" s="27">
        <f t="shared" si="6"/>
        <v>0</v>
      </c>
      <c r="I45" s="26"/>
      <c r="J45" s="27">
        <f t="shared" si="7"/>
        <v>0</v>
      </c>
      <c r="K45" s="26"/>
      <c r="L45" s="27">
        <f t="shared" si="8"/>
        <v>0</v>
      </c>
      <c r="M45" s="26"/>
      <c r="N45" s="72">
        <f t="shared" si="9"/>
        <v>0</v>
      </c>
    </row>
    <row r="46" spans="1:14" ht="22.5" x14ac:dyDescent="0.2">
      <c r="A46" s="76" t="s">
        <v>738</v>
      </c>
      <c r="B46" s="77" t="s">
        <v>731</v>
      </c>
      <c r="C46" s="26"/>
      <c r="D46" s="26"/>
      <c r="E46" s="26"/>
      <c r="F46" s="26"/>
      <c r="G46" s="27">
        <f t="shared" si="5"/>
        <v>0</v>
      </c>
      <c r="H46" s="27">
        <f t="shared" si="6"/>
        <v>0</v>
      </c>
      <c r="I46" s="26"/>
      <c r="J46" s="27">
        <f t="shared" si="7"/>
        <v>0</v>
      </c>
      <c r="K46" s="26"/>
      <c r="L46" s="27">
        <f t="shared" si="8"/>
        <v>0</v>
      </c>
      <c r="M46" s="26"/>
      <c r="N46" s="72">
        <f t="shared" si="9"/>
        <v>0</v>
      </c>
    </row>
    <row r="47" spans="1:14" ht="22.5" x14ac:dyDescent="0.2">
      <c r="A47" s="76">
        <v>26</v>
      </c>
      <c r="B47" s="77" t="s">
        <v>559</v>
      </c>
      <c r="C47" s="26"/>
      <c r="D47" s="26"/>
      <c r="E47" s="26"/>
      <c r="F47" s="26"/>
      <c r="G47" s="27">
        <f t="shared" si="1"/>
        <v>0</v>
      </c>
      <c r="H47" s="27">
        <f t="shared" si="1"/>
        <v>0</v>
      </c>
      <c r="I47" s="26"/>
      <c r="J47" s="27">
        <f t="shared" si="2"/>
        <v>0</v>
      </c>
      <c r="K47" s="26"/>
      <c r="L47" s="27">
        <f t="shared" si="3"/>
        <v>0</v>
      </c>
      <c r="M47" s="26"/>
      <c r="N47" s="72">
        <f>L47-M47</f>
        <v>0</v>
      </c>
    </row>
    <row r="48" spans="1:14" ht="22.5" x14ac:dyDescent="0.2">
      <c r="A48" s="76"/>
      <c r="B48" s="75" t="s">
        <v>38</v>
      </c>
      <c r="C48" s="38">
        <f>SUM(C40:C47)</f>
        <v>0</v>
      </c>
      <c r="D48" s="38">
        <f t="shared" ref="D48:N48" si="10">SUM(D40:D47)</f>
        <v>0</v>
      </c>
      <c r="E48" s="38">
        <f t="shared" si="10"/>
        <v>0</v>
      </c>
      <c r="F48" s="38">
        <f t="shared" si="10"/>
        <v>0</v>
      </c>
      <c r="G48" s="27">
        <f>C48+E48</f>
        <v>0</v>
      </c>
      <c r="H48" s="27">
        <f>D48+F48</f>
        <v>0</v>
      </c>
      <c r="I48" s="38">
        <f t="shared" si="10"/>
        <v>0</v>
      </c>
      <c r="J48" s="27">
        <f t="shared" si="2"/>
        <v>0</v>
      </c>
      <c r="K48" s="38">
        <f t="shared" si="10"/>
        <v>0</v>
      </c>
      <c r="L48" s="27">
        <f t="shared" si="3"/>
        <v>0</v>
      </c>
      <c r="M48" s="38">
        <f t="shared" si="10"/>
        <v>0</v>
      </c>
      <c r="N48" s="72">
        <f t="shared" si="10"/>
        <v>0</v>
      </c>
    </row>
    <row r="49" spans="1:14" ht="14.25" customHeight="1" thickBot="1" x14ac:dyDescent="0.25">
      <c r="A49" s="78"/>
      <c r="B49" s="79" t="s">
        <v>39</v>
      </c>
      <c r="C49" s="39">
        <f t="shared" ref="C49:N49" si="11">C39+C48</f>
        <v>0</v>
      </c>
      <c r="D49" s="39">
        <f t="shared" si="11"/>
        <v>0</v>
      </c>
      <c r="E49" s="39">
        <f t="shared" si="11"/>
        <v>0</v>
      </c>
      <c r="F49" s="39">
        <f t="shared" si="11"/>
        <v>0</v>
      </c>
      <c r="G49" s="28">
        <f>C49+E49</f>
        <v>0</v>
      </c>
      <c r="H49" s="28">
        <f t="shared" si="1"/>
        <v>0</v>
      </c>
      <c r="I49" s="39">
        <f t="shared" si="11"/>
        <v>0</v>
      </c>
      <c r="J49" s="28">
        <f t="shared" si="2"/>
        <v>0</v>
      </c>
      <c r="K49" s="39">
        <f t="shared" si="11"/>
        <v>0</v>
      </c>
      <c r="L49" s="28">
        <f t="shared" si="3"/>
        <v>0</v>
      </c>
      <c r="M49" s="39">
        <f t="shared" si="11"/>
        <v>0</v>
      </c>
      <c r="N49" s="73">
        <f t="shared" si="11"/>
        <v>0</v>
      </c>
    </row>
    <row r="50" spans="1:14" s="19" customFormat="1" ht="12.75" hidden="1" x14ac:dyDescent="0.2"/>
  </sheetData>
  <mergeCells count="32">
    <mergeCell ref="A3:B3"/>
    <mergeCell ref="C3:G3"/>
    <mergeCell ref="A4:B4"/>
    <mergeCell ref="C4:G4"/>
    <mergeCell ref="A5:B5"/>
    <mergeCell ref="C5:G5"/>
    <mergeCell ref="A12:B12"/>
    <mergeCell ref="C12:G12"/>
    <mergeCell ref="A6:B6"/>
    <mergeCell ref="C6:G6"/>
    <mergeCell ref="A7:B7"/>
    <mergeCell ref="C7:G7"/>
    <mergeCell ref="A8:B8"/>
    <mergeCell ref="C8:G8"/>
    <mergeCell ref="A9:B9"/>
    <mergeCell ref="C9:G9"/>
    <mergeCell ref="A10:B10"/>
    <mergeCell ref="C10:G10"/>
    <mergeCell ref="C11:G11"/>
    <mergeCell ref="C18:D18"/>
    <mergeCell ref="E18:F18"/>
    <mergeCell ref="G18:H18"/>
    <mergeCell ref="A14:N14"/>
    <mergeCell ref="A16:A19"/>
    <mergeCell ref="B16:B19"/>
    <mergeCell ref="C16:H17"/>
    <mergeCell ref="I16:I19"/>
    <mergeCell ref="J16:J19"/>
    <mergeCell ref="K16:K19"/>
    <mergeCell ref="L16:L19"/>
    <mergeCell ref="M16:M19"/>
    <mergeCell ref="N16:N19"/>
  </mergeCells>
  <dataValidations count="3">
    <dataValidation type="decimal" operator="greaterThan" allowBlank="1" showInputMessage="1" showErrorMessage="1" sqref="D21:D38 F21:F38 H21:M38 F40:F47 D40:D47 H40:M47" xr:uid="{00000000-0002-0000-0600-000000000000}">
      <formula1>-1000000000003</formula1>
    </dataValidation>
    <dataValidation type="whole" operator="greaterThanOrEqual" allowBlank="1" showInputMessage="1" showErrorMessage="1" sqref="C40:C47 E40:E47 G21:G38 C6:G6 C21:C38 E21:E38 G40:G47" xr:uid="{00000000-0002-0000-0600-000001000000}">
      <formula1>0</formula1>
    </dataValidation>
    <dataValidation type="date" operator="greaterThan" allowBlank="1" showInputMessage="1" showErrorMessage="1" sqref="C5:G5 C10:G10" xr:uid="{00000000-0002-0000-0600-000002000000}">
      <formula1>32874</formula1>
    </dataValidation>
  </dataValidations>
  <pageMargins left="0.31496062992125984" right="0.31496062992125984" top="0.35433070866141736" bottom="0.35433070866141736" header="0.31496062992125984" footer="0.31496062992125984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AB38"/>
  <sheetViews>
    <sheetView showGridLines="0" showZeros="0" topLeftCell="A7" zoomScaleNormal="100" workbookViewId="0">
      <selection activeCell="B31" sqref="B31"/>
    </sheetView>
  </sheetViews>
  <sheetFormatPr defaultRowHeight="15" x14ac:dyDescent="0.25"/>
  <cols>
    <col min="1" max="1" width="7.42578125" style="212" customWidth="1"/>
    <col min="2" max="2" width="37.28515625" style="212" customWidth="1"/>
    <col min="3" max="3" width="11.7109375" style="212" customWidth="1"/>
    <col min="4" max="5" width="11.28515625" style="212" customWidth="1"/>
    <col min="6" max="6" width="13.85546875" style="212" customWidth="1"/>
    <col min="7" max="7" width="11.28515625" style="212" customWidth="1"/>
    <col min="8" max="10" width="14" style="212" customWidth="1"/>
    <col min="11" max="11" width="11.28515625" style="212" customWidth="1"/>
    <col min="12" max="13" width="11.7109375" style="212" customWidth="1"/>
    <col min="14" max="14" width="14.28515625" style="212" customWidth="1"/>
    <col min="15" max="15" width="11.7109375" style="212" customWidth="1"/>
    <col min="16" max="16" width="14.7109375" style="212" customWidth="1"/>
    <col min="17" max="17" width="9.42578125" style="212" customWidth="1"/>
    <col min="18" max="18" width="11.28515625" style="212" customWidth="1"/>
    <col min="19" max="19" width="12.85546875" style="212" customWidth="1"/>
    <col min="20" max="20" width="14.42578125" style="212" customWidth="1"/>
    <col min="21" max="21" width="12.85546875" style="212" customWidth="1"/>
    <col min="22" max="22" width="16.42578125" style="212" customWidth="1"/>
    <col min="23" max="23" width="12.28515625" style="212" customWidth="1"/>
    <col min="24" max="24" width="14.42578125" style="212" customWidth="1"/>
    <col min="25" max="25" width="13.140625" style="212" customWidth="1"/>
    <col min="26" max="26" width="10.42578125" style="212" customWidth="1"/>
    <col min="27" max="27" width="11.7109375" style="212" customWidth="1"/>
    <col min="28" max="28" width="12" style="212" customWidth="1"/>
    <col min="29" max="16384" width="9.140625" style="212"/>
  </cols>
  <sheetData>
    <row r="1" spans="1:28" x14ac:dyDescent="0.25">
      <c r="A1" s="202"/>
      <c r="B1" s="203"/>
      <c r="C1" s="97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206"/>
      <c r="W1" s="207"/>
      <c r="AA1" s="207" t="s">
        <v>827</v>
      </c>
    </row>
    <row r="2" spans="1:28" s="345" customFormat="1" x14ac:dyDescent="0.2">
      <c r="A2" s="100" t="s">
        <v>42</v>
      </c>
      <c r="B2" s="100"/>
      <c r="C2" s="423" t="s">
        <v>43</v>
      </c>
      <c r="D2" s="423"/>
      <c r="E2" s="423"/>
      <c r="F2" s="423"/>
      <c r="G2" s="423"/>
      <c r="H2" s="423"/>
      <c r="I2" s="344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</row>
    <row r="3" spans="1:28" s="345" customFormat="1" x14ac:dyDescent="0.2">
      <c r="A3" s="100" t="s">
        <v>44</v>
      </c>
      <c r="B3" s="100"/>
      <c r="C3" s="424" t="s">
        <v>43</v>
      </c>
      <c r="D3" s="424"/>
      <c r="E3" s="424"/>
      <c r="F3" s="424"/>
      <c r="G3" s="424"/>
      <c r="H3" s="424"/>
      <c r="I3" s="344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</row>
    <row r="4" spans="1:28" s="345" customFormat="1" x14ac:dyDescent="0.2">
      <c r="A4" s="103" t="s">
        <v>45</v>
      </c>
      <c r="B4" s="103"/>
      <c r="C4" s="425"/>
      <c r="D4" s="425"/>
      <c r="E4" s="425"/>
      <c r="F4" s="425"/>
      <c r="G4" s="425"/>
      <c r="H4" s="425"/>
      <c r="I4" s="344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</row>
    <row r="5" spans="1:28" s="345" customFormat="1" x14ac:dyDescent="0.2">
      <c r="A5" s="103" t="s">
        <v>46</v>
      </c>
      <c r="B5" s="103"/>
      <c r="C5" s="425"/>
      <c r="D5" s="425"/>
      <c r="E5" s="425"/>
      <c r="F5" s="425"/>
      <c r="G5" s="425"/>
      <c r="H5" s="425"/>
      <c r="I5" s="344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</row>
    <row r="6" spans="1:28" s="345" customFormat="1" x14ac:dyDescent="0.2">
      <c r="A6" s="100" t="s">
        <v>47</v>
      </c>
      <c r="B6" s="100"/>
      <c r="C6" s="426"/>
      <c r="D6" s="426"/>
      <c r="E6" s="426"/>
      <c r="F6" s="426"/>
      <c r="G6" s="426"/>
      <c r="H6" s="426"/>
      <c r="I6" s="344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</row>
    <row r="7" spans="1:28" s="345" customFormat="1" x14ac:dyDescent="0.2">
      <c r="A7" s="100" t="s">
        <v>48</v>
      </c>
      <c r="B7" s="100"/>
      <c r="C7" s="424" t="s">
        <v>43</v>
      </c>
      <c r="D7" s="424"/>
      <c r="E7" s="424"/>
      <c r="F7" s="424"/>
      <c r="G7" s="424"/>
      <c r="H7" s="424"/>
      <c r="I7" s="344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</row>
    <row r="8" spans="1:28" s="345" customFormat="1" x14ac:dyDescent="0.2">
      <c r="A8" s="100" t="s">
        <v>49</v>
      </c>
      <c r="B8" s="100"/>
      <c r="C8" s="424" t="s">
        <v>43</v>
      </c>
      <c r="D8" s="424"/>
      <c r="E8" s="424"/>
      <c r="F8" s="424"/>
      <c r="G8" s="424"/>
      <c r="H8" s="424"/>
      <c r="I8" s="344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</row>
    <row r="9" spans="1:28" s="345" customFormat="1" x14ac:dyDescent="0.2">
      <c r="A9" s="100" t="s">
        <v>50</v>
      </c>
      <c r="B9" s="100"/>
      <c r="C9" s="424" t="s">
        <v>43</v>
      </c>
      <c r="D9" s="424"/>
      <c r="E9" s="424"/>
      <c r="F9" s="424"/>
      <c r="G9" s="424"/>
      <c r="H9" s="424"/>
      <c r="I9" s="344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</row>
    <row r="10" spans="1:28" s="345" customFormat="1" x14ac:dyDescent="0.2">
      <c r="A10" s="100" t="s">
        <v>51</v>
      </c>
      <c r="B10" s="100"/>
      <c r="C10" s="425"/>
      <c r="D10" s="425"/>
      <c r="E10" s="425"/>
      <c r="F10" s="425"/>
      <c r="G10" s="425"/>
      <c r="H10" s="425"/>
      <c r="I10" s="344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</row>
    <row r="11" spans="1:28" s="345" customFormat="1" x14ac:dyDescent="0.2">
      <c r="A11" s="100" t="s">
        <v>52</v>
      </c>
      <c r="B11" s="100"/>
      <c r="C11" s="424" t="s">
        <v>43</v>
      </c>
      <c r="D11" s="425"/>
      <c r="E11" s="425"/>
      <c r="F11" s="425"/>
      <c r="G11" s="425"/>
      <c r="H11" s="425"/>
      <c r="I11" s="344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</row>
    <row r="12" spans="1:28" s="346" customFormat="1" ht="11.25" x14ac:dyDescent="0.2">
      <c r="A12" s="100" t="s">
        <v>53</v>
      </c>
      <c r="B12" s="100"/>
      <c r="C12" s="424" t="s">
        <v>43</v>
      </c>
      <c r="D12" s="424"/>
      <c r="E12" s="424"/>
      <c r="F12" s="424"/>
      <c r="G12" s="424"/>
      <c r="H12" s="424"/>
      <c r="I12" s="345"/>
    </row>
    <row r="13" spans="1:28" x14ac:dyDescent="0.25">
      <c r="A13" s="208"/>
      <c r="B13" s="208"/>
      <c r="C13" s="209" t="s">
        <v>43</v>
      </c>
      <c r="D13" s="209"/>
      <c r="E13" s="209"/>
      <c r="F13" s="209"/>
      <c r="G13" s="209"/>
      <c r="H13" s="209"/>
      <c r="I13" s="209"/>
      <c r="J13" s="209"/>
      <c r="K13" s="209"/>
      <c r="L13" s="209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</row>
    <row r="14" spans="1:28" ht="18.75" x14ac:dyDescent="0.25">
      <c r="A14" s="422" t="s">
        <v>584</v>
      </c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2"/>
      <c r="S14" s="422"/>
      <c r="T14" s="422"/>
      <c r="U14" s="422"/>
      <c r="V14" s="422"/>
      <c r="W14" s="422"/>
    </row>
    <row r="15" spans="1:28" ht="15.75" thickBot="1" x14ac:dyDescent="0.3">
      <c r="A15" s="347"/>
      <c r="B15" s="348"/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50"/>
      <c r="AB15" s="350" t="s">
        <v>54</v>
      </c>
    </row>
    <row r="16" spans="1:28" ht="24" customHeight="1" thickBot="1" x14ac:dyDescent="0.3">
      <c r="A16" s="510" t="s">
        <v>0</v>
      </c>
      <c r="B16" s="513" t="s">
        <v>1</v>
      </c>
      <c r="C16" s="507" t="s">
        <v>563</v>
      </c>
      <c r="D16" s="508"/>
      <c r="E16" s="508"/>
      <c r="F16" s="508"/>
      <c r="G16" s="508"/>
      <c r="H16" s="508"/>
      <c r="I16" s="508"/>
      <c r="J16" s="509"/>
      <c r="K16" s="508" t="s">
        <v>564</v>
      </c>
      <c r="L16" s="508"/>
      <c r="M16" s="508"/>
      <c r="N16" s="508"/>
      <c r="O16" s="508"/>
      <c r="P16" s="508"/>
      <c r="Q16" s="508"/>
      <c r="R16" s="508"/>
      <c r="S16" s="507" t="s">
        <v>646</v>
      </c>
      <c r="T16" s="508"/>
      <c r="U16" s="508"/>
      <c r="V16" s="508"/>
      <c r="W16" s="509"/>
      <c r="X16" s="507" t="s">
        <v>565</v>
      </c>
      <c r="Y16" s="508"/>
      <c r="Z16" s="509"/>
      <c r="AA16" s="500" t="s">
        <v>580</v>
      </c>
      <c r="AB16" s="500" t="s">
        <v>566</v>
      </c>
    </row>
    <row r="17" spans="1:28" ht="15" customHeight="1" x14ac:dyDescent="0.25">
      <c r="A17" s="511"/>
      <c r="B17" s="514"/>
      <c r="C17" s="497" t="s">
        <v>719</v>
      </c>
      <c r="D17" s="495" t="s">
        <v>722</v>
      </c>
      <c r="E17" s="495" t="s">
        <v>806</v>
      </c>
      <c r="F17" s="495" t="s">
        <v>807</v>
      </c>
      <c r="G17" s="495" t="s">
        <v>808</v>
      </c>
      <c r="H17" s="495" t="s">
        <v>809</v>
      </c>
      <c r="I17" s="495" t="s">
        <v>567</v>
      </c>
      <c r="J17" s="496" t="s">
        <v>568</v>
      </c>
      <c r="K17" s="515" t="s">
        <v>569</v>
      </c>
      <c r="L17" s="495" t="s">
        <v>579</v>
      </c>
      <c r="M17" s="498" t="s">
        <v>810</v>
      </c>
      <c r="N17" s="495" t="s">
        <v>811</v>
      </c>
      <c r="O17" s="498" t="s">
        <v>812</v>
      </c>
      <c r="P17" s="495" t="s">
        <v>813</v>
      </c>
      <c r="Q17" s="498" t="s">
        <v>570</v>
      </c>
      <c r="R17" s="505" t="s">
        <v>571</v>
      </c>
      <c r="S17" s="497" t="s">
        <v>814</v>
      </c>
      <c r="T17" s="495" t="s">
        <v>815</v>
      </c>
      <c r="U17" s="495" t="s">
        <v>816</v>
      </c>
      <c r="V17" s="495" t="s">
        <v>817</v>
      </c>
      <c r="W17" s="496" t="s">
        <v>572</v>
      </c>
      <c r="X17" s="497" t="s">
        <v>818</v>
      </c>
      <c r="Y17" s="495" t="s">
        <v>826</v>
      </c>
      <c r="Z17" s="496" t="s">
        <v>565</v>
      </c>
      <c r="AA17" s="501"/>
      <c r="AB17" s="501"/>
    </row>
    <row r="18" spans="1:28" ht="51" customHeight="1" thickBot="1" x14ac:dyDescent="0.3">
      <c r="A18" s="512"/>
      <c r="B18" s="506"/>
      <c r="C18" s="497"/>
      <c r="D18" s="495"/>
      <c r="E18" s="503"/>
      <c r="F18" s="503"/>
      <c r="G18" s="503"/>
      <c r="H18" s="503"/>
      <c r="I18" s="503"/>
      <c r="J18" s="504"/>
      <c r="K18" s="515"/>
      <c r="L18" s="495"/>
      <c r="M18" s="499"/>
      <c r="N18" s="503"/>
      <c r="O18" s="499"/>
      <c r="P18" s="503"/>
      <c r="Q18" s="499"/>
      <c r="R18" s="506"/>
      <c r="S18" s="497"/>
      <c r="T18" s="495"/>
      <c r="U18" s="495"/>
      <c r="V18" s="495"/>
      <c r="W18" s="496"/>
      <c r="X18" s="497"/>
      <c r="Y18" s="495"/>
      <c r="Z18" s="496"/>
      <c r="AA18" s="502"/>
      <c r="AB18" s="502"/>
    </row>
    <row r="19" spans="1:28" ht="23.25" customHeight="1" thickBot="1" x14ac:dyDescent="0.3">
      <c r="A19" s="121">
        <v>1</v>
      </c>
      <c r="B19" s="122">
        <v>2</v>
      </c>
      <c r="C19" s="121">
        <v>3</v>
      </c>
      <c r="D19" s="123">
        <v>4</v>
      </c>
      <c r="E19" s="123">
        <v>5</v>
      </c>
      <c r="F19" s="123">
        <v>6</v>
      </c>
      <c r="G19" s="123">
        <v>7</v>
      </c>
      <c r="H19" s="123">
        <v>8</v>
      </c>
      <c r="I19" s="123" t="s">
        <v>590</v>
      </c>
      <c r="J19" s="124" t="s">
        <v>591</v>
      </c>
      <c r="K19" s="125">
        <v>11</v>
      </c>
      <c r="L19" s="123">
        <v>12</v>
      </c>
      <c r="M19" s="123">
        <v>13</v>
      </c>
      <c r="N19" s="123">
        <v>14</v>
      </c>
      <c r="O19" s="123">
        <v>15</v>
      </c>
      <c r="P19" s="123">
        <v>16</v>
      </c>
      <c r="Q19" s="123" t="s">
        <v>592</v>
      </c>
      <c r="R19" s="122" t="s">
        <v>593</v>
      </c>
      <c r="S19" s="121">
        <v>19</v>
      </c>
      <c r="T19" s="123">
        <v>20</v>
      </c>
      <c r="U19" s="123">
        <v>21</v>
      </c>
      <c r="V19" s="123">
        <v>22</v>
      </c>
      <c r="W19" s="124" t="s">
        <v>594</v>
      </c>
      <c r="X19" s="121">
        <v>24</v>
      </c>
      <c r="Y19" s="123">
        <v>25</v>
      </c>
      <c r="Z19" s="124" t="s">
        <v>724</v>
      </c>
      <c r="AA19" s="125">
        <v>27</v>
      </c>
      <c r="AB19" s="126" t="s">
        <v>725</v>
      </c>
    </row>
    <row r="20" spans="1:28" x14ac:dyDescent="0.25">
      <c r="A20" s="133" t="s">
        <v>3</v>
      </c>
      <c r="B20" s="127" t="s">
        <v>4</v>
      </c>
      <c r="C20" s="351"/>
      <c r="D20" s="352"/>
      <c r="E20" s="352"/>
      <c r="F20" s="352"/>
      <c r="G20" s="352"/>
      <c r="H20" s="353"/>
      <c r="I20" s="353">
        <f>C20+E20-G20</f>
        <v>0</v>
      </c>
      <c r="J20" s="354">
        <f>I20-D20-F20+H20</f>
        <v>0</v>
      </c>
      <c r="K20" s="355"/>
      <c r="L20" s="352"/>
      <c r="M20" s="353"/>
      <c r="N20" s="353"/>
      <c r="O20" s="353"/>
      <c r="P20" s="353"/>
      <c r="Q20" s="352">
        <f>K20-M20+O20</f>
        <v>0</v>
      </c>
      <c r="R20" s="356">
        <f>Q20-L20+N20-P20</f>
        <v>0</v>
      </c>
      <c r="S20" s="351"/>
      <c r="T20" s="352"/>
      <c r="U20" s="352"/>
      <c r="V20" s="353"/>
      <c r="W20" s="354">
        <f>S20-T20-U20+V20</f>
        <v>0</v>
      </c>
      <c r="X20" s="357"/>
      <c r="Y20" s="357"/>
      <c r="Z20" s="357">
        <f>X20+Y20</f>
        <v>0</v>
      </c>
      <c r="AA20" s="357"/>
      <c r="AB20" s="358">
        <f>J20-R20+W20-Z20+AA20</f>
        <v>0</v>
      </c>
    </row>
    <row r="21" spans="1:28" x14ac:dyDescent="0.25">
      <c r="A21" s="142" t="s">
        <v>5</v>
      </c>
      <c r="B21" s="128" t="s">
        <v>6</v>
      </c>
      <c r="C21" s="359"/>
      <c r="D21" s="360"/>
      <c r="E21" s="360"/>
      <c r="F21" s="360"/>
      <c r="G21" s="360"/>
      <c r="H21" s="357"/>
      <c r="I21" s="353">
        <f t="shared" ref="I21:I37" si="0">C21+E21-G21</f>
        <v>0</v>
      </c>
      <c r="J21" s="354">
        <f t="shared" ref="J21:J37" si="1">I21-D21-F21+H21</f>
        <v>0</v>
      </c>
      <c r="K21" s="361"/>
      <c r="L21" s="360"/>
      <c r="M21" s="357"/>
      <c r="N21" s="357"/>
      <c r="O21" s="357"/>
      <c r="P21" s="357"/>
      <c r="Q21" s="352">
        <f t="shared" ref="Q21:Q37" si="2">K21-M21+O21</f>
        <v>0</v>
      </c>
      <c r="R21" s="362">
        <f t="shared" ref="R21:R37" si="3">M21*Q21</f>
        <v>0</v>
      </c>
      <c r="S21" s="359"/>
      <c r="T21" s="360"/>
      <c r="U21" s="360"/>
      <c r="V21" s="357"/>
      <c r="W21" s="354">
        <f t="shared" ref="W21:W37" si="4">S21-T21-U21+V21</f>
        <v>0</v>
      </c>
      <c r="X21" s="357"/>
      <c r="Y21" s="357"/>
      <c r="Z21" s="357">
        <f t="shared" ref="Z21:Z37" si="5">X21+Y21</f>
        <v>0</v>
      </c>
      <c r="AA21" s="357"/>
      <c r="AB21" s="358">
        <f t="shared" ref="AB21:AB37" si="6">J21-R21+W21-Z21+AA21</f>
        <v>0</v>
      </c>
    </row>
    <row r="22" spans="1:28" ht="22.5" x14ac:dyDescent="0.25">
      <c r="A22" s="142" t="s">
        <v>7</v>
      </c>
      <c r="B22" s="112" t="s">
        <v>736</v>
      </c>
      <c r="C22" s="359"/>
      <c r="D22" s="360"/>
      <c r="E22" s="360"/>
      <c r="F22" s="360"/>
      <c r="G22" s="360"/>
      <c r="H22" s="357"/>
      <c r="I22" s="353">
        <f t="shared" si="0"/>
        <v>0</v>
      </c>
      <c r="J22" s="354">
        <f t="shared" si="1"/>
        <v>0</v>
      </c>
      <c r="K22" s="361"/>
      <c r="L22" s="360"/>
      <c r="M22" s="357"/>
      <c r="N22" s="357"/>
      <c r="O22" s="357"/>
      <c r="P22" s="357"/>
      <c r="Q22" s="352">
        <f t="shared" si="2"/>
        <v>0</v>
      </c>
      <c r="R22" s="362">
        <f t="shared" si="3"/>
        <v>0</v>
      </c>
      <c r="S22" s="359"/>
      <c r="T22" s="360"/>
      <c r="U22" s="360"/>
      <c r="V22" s="357"/>
      <c r="W22" s="354">
        <f t="shared" si="4"/>
        <v>0</v>
      </c>
      <c r="X22" s="357"/>
      <c r="Y22" s="357"/>
      <c r="Z22" s="357">
        <f t="shared" si="5"/>
        <v>0</v>
      </c>
      <c r="AA22" s="357"/>
      <c r="AB22" s="358">
        <f t="shared" si="6"/>
        <v>0</v>
      </c>
    </row>
    <row r="23" spans="1:28" x14ac:dyDescent="0.25">
      <c r="A23" s="142" t="s">
        <v>8</v>
      </c>
      <c r="B23" s="128" t="s">
        <v>9</v>
      </c>
      <c r="C23" s="359"/>
      <c r="D23" s="360"/>
      <c r="E23" s="360"/>
      <c r="F23" s="360"/>
      <c r="G23" s="360"/>
      <c r="H23" s="357"/>
      <c r="I23" s="353">
        <f t="shared" si="0"/>
        <v>0</v>
      </c>
      <c r="J23" s="354">
        <f t="shared" si="1"/>
        <v>0</v>
      </c>
      <c r="K23" s="361"/>
      <c r="L23" s="360"/>
      <c r="M23" s="357"/>
      <c r="N23" s="357"/>
      <c r="O23" s="357"/>
      <c r="P23" s="357"/>
      <c r="Q23" s="352">
        <f t="shared" si="2"/>
        <v>0</v>
      </c>
      <c r="R23" s="362">
        <f t="shared" si="3"/>
        <v>0</v>
      </c>
      <c r="S23" s="359"/>
      <c r="T23" s="360"/>
      <c r="U23" s="360"/>
      <c r="V23" s="357"/>
      <c r="W23" s="354">
        <f t="shared" si="4"/>
        <v>0</v>
      </c>
      <c r="X23" s="357"/>
      <c r="Y23" s="357"/>
      <c r="Z23" s="357">
        <f t="shared" si="5"/>
        <v>0</v>
      </c>
      <c r="AA23" s="357"/>
      <c r="AB23" s="358">
        <f t="shared" si="6"/>
        <v>0</v>
      </c>
    </row>
    <row r="24" spans="1:28" x14ac:dyDescent="0.25">
      <c r="A24" s="142" t="s">
        <v>10</v>
      </c>
      <c r="B24" s="128" t="s">
        <v>11</v>
      </c>
      <c r="C24" s="359"/>
      <c r="D24" s="360"/>
      <c r="E24" s="360"/>
      <c r="F24" s="360"/>
      <c r="G24" s="360"/>
      <c r="H24" s="357"/>
      <c r="I24" s="353">
        <f t="shared" si="0"/>
        <v>0</v>
      </c>
      <c r="J24" s="354">
        <f t="shared" si="1"/>
        <v>0</v>
      </c>
      <c r="K24" s="361"/>
      <c r="L24" s="360"/>
      <c r="M24" s="357"/>
      <c r="N24" s="357"/>
      <c r="O24" s="357"/>
      <c r="P24" s="357"/>
      <c r="Q24" s="352">
        <f t="shared" si="2"/>
        <v>0</v>
      </c>
      <c r="R24" s="362">
        <f t="shared" si="3"/>
        <v>0</v>
      </c>
      <c r="S24" s="359"/>
      <c r="T24" s="360"/>
      <c r="U24" s="360"/>
      <c r="V24" s="357"/>
      <c r="W24" s="354">
        <f t="shared" si="4"/>
        <v>0</v>
      </c>
      <c r="X24" s="357"/>
      <c r="Y24" s="357"/>
      <c r="Z24" s="357">
        <f t="shared" si="5"/>
        <v>0</v>
      </c>
      <c r="AA24" s="357"/>
      <c r="AB24" s="358">
        <f t="shared" si="6"/>
        <v>0</v>
      </c>
    </row>
    <row r="25" spans="1:28" x14ac:dyDescent="0.25">
      <c r="A25" s="142" t="s">
        <v>12</v>
      </c>
      <c r="B25" s="128" t="s">
        <v>13</v>
      </c>
      <c r="C25" s="359"/>
      <c r="D25" s="360"/>
      <c r="E25" s="360"/>
      <c r="F25" s="360"/>
      <c r="G25" s="360"/>
      <c r="H25" s="357"/>
      <c r="I25" s="353">
        <f t="shared" si="0"/>
        <v>0</v>
      </c>
      <c r="J25" s="354">
        <f t="shared" si="1"/>
        <v>0</v>
      </c>
      <c r="K25" s="361"/>
      <c r="L25" s="360"/>
      <c r="M25" s="357"/>
      <c r="N25" s="357"/>
      <c r="O25" s="357"/>
      <c r="P25" s="357"/>
      <c r="Q25" s="352">
        <f t="shared" si="2"/>
        <v>0</v>
      </c>
      <c r="R25" s="362">
        <f t="shared" si="3"/>
        <v>0</v>
      </c>
      <c r="S25" s="359"/>
      <c r="T25" s="360"/>
      <c r="U25" s="360"/>
      <c r="V25" s="357"/>
      <c r="W25" s="354">
        <f t="shared" si="4"/>
        <v>0</v>
      </c>
      <c r="X25" s="357"/>
      <c r="Y25" s="357"/>
      <c r="Z25" s="357">
        <f t="shared" si="5"/>
        <v>0</v>
      </c>
      <c r="AA25" s="357"/>
      <c r="AB25" s="358">
        <f t="shared" si="6"/>
        <v>0</v>
      </c>
    </row>
    <row r="26" spans="1:28" x14ac:dyDescent="0.25">
      <c r="A26" s="142" t="s">
        <v>14</v>
      </c>
      <c r="B26" s="128" t="s">
        <v>15</v>
      </c>
      <c r="C26" s="359"/>
      <c r="D26" s="360"/>
      <c r="E26" s="360"/>
      <c r="F26" s="360"/>
      <c r="G26" s="360"/>
      <c r="H26" s="357"/>
      <c r="I26" s="353">
        <f t="shared" si="0"/>
        <v>0</v>
      </c>
      <c r="J26" s="354">
        <f t="shared" si="1"/>
        <v>0</v>
      </c>
      <c r="K26" s="361"/>
      <c r="L26" s="360"/>
      <c r="M26" s="357"/>
      <c r="N26" s="357"/>
      <c r="O26" s="357"/>
      <c r="P26" s="357"/>
      <c r="Q26" s="352">
        <f t="shared" si="2"/>
        <v>0</v>
      </c>
      <c r="R26" s="362">
        <f t="shared" si="3"/>
        <v>0</v>
      </c>
      <c r="S26" s="359"/>
      <c r="T26" s="360"/>
      <c r="U26" s="360"/>
      <c r="V26" s="357"/>
      <c r="W26" s="354">
        <f t="shared" si="4"/>
        <v>0</v>
      </c>
      <c r="X26" s="357"/>
      <c r="Y26" s="357"/>
      <c r="Z26" s="357">
        <f t="shared" si="5"/>
        <v>0</v>
      </c>
      <c r="AA26" s="357"/>
      <c r="AB26" s="358">
        <f t="shared" si="6"/>
        <v>0</v>
      </c>
    </row>
    <row r="27" spans="1:28" x14ac:dyDescent="0.25">
      <c r="A27" s="142" t="s">
        <v>16</v>
      </c>
      <c r="B27" s="128" t="s">
        <v>17</v>
      </c>
      <c r="C27" s="359"/>
      <c r="D27" s="360"/>
      <c r="E27" s="360"/>
      <c r="F27" s="360"/>
      <c r="G27" s="360"/>
      <c r="H27" s="357"/>
      <c r="I27" s="353">
        <f t="shared" si="0"/>
        <v>0</v>
      </c>
      <c r="J27" s="354">
        <f t="shared" si="1"/>
        <v>0</v>
      </c>
      <c r="K27" s="361"/>
      <c r="L27" s="360"/>
      <c r="M27" s="357"/>
      <c r="N27" s="357"/>
      <c r="O27" s="357"/>
      <c r="P27" s="357"/>
      <c r="Q27" s="352">
        <f t="shared" si="2"/>
        <v>0</v>
      </c>
      <c r="R27" s="362">
        <f t="shared" si="3"/>
        <v>0</v>
      </c>
      <c r="S27" s="359"/>
      <c r="T27" s="360"/>
      <c r="U27" s="360"/>
      <c r="V27" s="357"/>
      <c r="W27" s="354">
        <f t="shared" si="4"/>
        <v>0</v>
      </c>
      <c r="X27" s="357"/>
      <c r="Y27" s="357"/>
      <c r="Z27" s="357">
        <f t="shared" si="5"/>
        <v>0</v>
      </c>
      <c r="AA27" s="357"/>
      <c r="AB27" s="358">
        <f t="shared" si="6"/>
        <v>0</v>
      </c>
    </row>
    <row r="28" spans="1:28" x14ac:dyDescent="0.25">
      <c r="A28" s="142" t="s">
        <v>18</v>
      </c>
      <c r="B28" s="128" t="s">
        <v>799</v>
      </c>
      <c r="C28" s="359"/>
      <c r="D28" s="360"/>
      <c r="E28" s="360"/>
      <c r="F28" s="360"/>
      <c r="G28" s="360"/>
      <c r="H28" s="357"/>
      <c r="I28" s="353">
        <f t="shared" si="0"/>
        <v>0</v>
      </c>
      <c r="J28" s="354">
        <f t="shared" si="1"/>
        <v>0</v>
      </c>
      <c r="K28" s="361"/>
      <c r="L28" s="360"/>
      <c r="M28" s="357"/>
      <c r="N28" s="357"/>
      <c r="O28" s="357"/>
      <c r="P28" s="357"/>
      <c r="Q28" s="352">
        <f t="shared" si="2"/>
        <v>0</v>
      </c>
      <c r="R28" s="362">
        <f t="shared" si="3"/>
        <v>0</v>
      </c>
      <c r="S28" s="359"/>
      <c r="T28" s="360"/>
      <c r="U28" s="360"/>
      <c r="V28" s="357"/>
      <c r="W28" s="354">
        <f t="shared" si="4"/>
        <v>0</v>
      </c>
      <c r="X28" s="357"/>
      <c r="Y28" s="357"/>
      <c r="Z28" s="357">
        <f t="shared" si="5"/>
        <v>0</v>
      </c>
      <c r="AA28" s="357"/>
      <c r="AB28" s="358">
        <f t="shared" si="6"/>
        <v>0</v>
      </c>
    </row>
    <row r="29" spans="1:28" ht="22.5" x14ac:dyDescent="0.25">
      <c r="A29" s="142" t="s">
        <v>19</v>
      </c>
      <c r="B29" s="128" t="s">
        <v>734</v>
      </c>
      <c r="C29" s="359"/>
      <c r="D29" s="360"/>
      <c r="E29" s="360"/>
      <c r="F29" s="360"/>
      <c r="G29" s="360"/>
      <c r="H29" s="357"/>
      <c r="I29" s="353">
        <f t="shared" si="0"/>
        <v>0</v>
      </c>
      <c r="J29" s="354">
        <f t="shared" si="1"/>
        <v>0</v>
      </c>
      <c r="K29" s="361"/>
      <c r="L29" s="360"/>
      <c r="M29" s="357"/>
      <c r="N29" s="357"/>
      <c r="O29" s="357"/>
      <c r="P29" s="357"/>
      <c r="Q29" s="352">
        <f t="shared" si="2"/>
        <v>0</v>
      </c>
      <c r="R29" s="362">
        <f t="shared" si="3"/>
        <v>0</v>
      </c>
      <c r="S29" s="359"/>
      <c r="T29" s="360"/>
      <c r="U29" s="360"/>
      <c r="V29" s="357"/>
      <c r="W29" s="354">
        <f t="shared" si="4"/>
        <v>0</v>
      </c>
      <c r="X29" s="357"/>
      <c r="Y29" s="357"/>
      <c r="Z29" s="357">
        <f t="shared" si="5"/>
        <v>0</v>
      </c>
      <c r="AA29" s="357"/>
      <c r="AB29" s="358">
        <f t="shared" si="6"/>
        <v>0</v>
      </c>
    </row>
    <row r="30" spans="1:28" ht="22.5" x14ac:dyDescent="0.25">
      <c r="A30" s="142" t="s">
        <v>20</v>
      </c>
      <c r="B30" s="128" t="s">
        <v>735</v>
      </c>
      <c r="C30" s="359"/>
      <c r="D30" s="360"/>
      <c r="E30" s="360"/>
      <c r="F30" s="360"/>
      <c r="G30" s="360"/>
      <c r="H30" s="357"/>
      <c r="I30" s="353">
        <f t="shared" si="0"/>
        <v>0</v>
      </c>
      <c r="J30" s="354">
        <f t="shared" si="1"/>
        <v>0</v>
      </c>
      <c r="K30" s="361"/>
      <c r="L30" s="360"/>
      <c r="M30" s="357"/>
      <c r="N30" s="357"/>
      <c r="O30" s="357"/>
      <c r="P30" s="357"/>
      <c r="Q30" s="352">
        <f t="shared" si="2"/>
        <v>0</v>
      </c>
      <c r="R30" s="362">
        <f t="shared" si="3"/>
        <v>0</v>
      </c>
      <c r="S30" s="359"/>
      <c r="T30" s="360"/>
      <c r="U30" s="360"/>
      <c r="V30" s="357"/>
      <c r="W30" s="354">
        <f t="shared" si="4"/>
        <v>0</v>
      </c>
      <c r="X30" s="357"/>
      <c r="Y30" s="357"/>
      <c r="Z30" s="357">
        <f t="shared" si="5"/>
        <v>0</v>
      </c>
      <c r="AA30" s="357"/>
      <c r="AB30" s="358">
        <f t="shared" si="6"/>
        <v>0</v>
      </c>
    </row>
    <row r="31" spans="1:28" x14ac:dyDescent="0.25">
      <c r="A31" s="142" t="s">
        <v>21</v>
      </c>
      <c r="B31" s="128" t="s">
        <v>737</v>
      </c>
      <c r="C31" s="359"/>
      <c r="D31" s="360"/>
      <c r="E31" s="360"/>
      <c r="F31" s="360"/>
      <c r="G31" s="360"/>
      <c r="H31" s="357"/>
      <c r="I31" s="353">
        <f t="shared" si="0"/>
        <v>0</v>
      </c>
      <c r="J31" s="354">
        <f t="shared" si="1"/>
        <v>0</v>
      </c>
      <c r="K31" s="361"/>
      <c r="L31" s="360"/>
      <c r="M31" s="357"/>
      <c r="N31" s="357"/>
      <c r="O31" s="357"/>
      <c r="P31" s="357"/>
      <c r="Q31" s="352">
        <f t="shared" si="2"/>
        <v>0</v>
      </c>
      <c r="R31" s="362">
        <f t="shared" si="3"/>
        <v>0</v>
      </c>
      <c r="S31" s="359"/>
      <c r="T31" s="360"/>
      <c r="U31" s="360"/>
      <c r="V31" s="357"/>
      <c r="W31" s="354">
        <f t="shared" si="4"/>
        <v>0</v>
      </c>
      <c r="X31" s="357"/>
      <c r="Y31" s="357"/>
      <c r="Z31" s="357">
        <f t="shared" si="5"/>
        <v>0</v>
      </c>
      <c r="AA31" s="357"/>
      <c r="AB31" s="358">
        <f t="shared" si="6"/>
        <v>0</v>
      </c>
    </row>
    <row r="32" spans="1:28" x14ac:dyDescent="0.25">
      <c r="A32" s="142" t="s">
        <v>22</v>
      </c>
      <c r="B32" s="128" t="s">
        <v>23</v>
      </c>
      <c r="C32" s="359"/>
      <c r="D32" s="360"/>
      <c r="E32" s="360"/>
      <c r="F32" s="360"/>
      <c r="G32" s="360"/>
      <c r="H32" s="357"/>
      <c r="I32" s="353">
        <f t="shared" si="0"/>
        <v>0</v>
      </c>
      <c r="J32" s="354">
        <f t="shared" si="1"/>
        <v>0</v>
      </c>
      <c r="K32" s="361"/>
      <c r="L32" s="360"/>
      <c r="M32" s="357"/>
      <c r="N32" s="357"/>
      <c r="O32" s="357"/>
      <c r="P32" s="357"/>
      <c r="Q32" s="352">
        <f t="shared" si="2"/>
        <v>0</v>
      </c>
      <c r="R32" s="362">
        <f t="shared" si="3"/>
        <v>0</v>
      </c>
      <c r="S32" s="359"/>
      <c r="T32" s="360"/>
      <c r="U32" s="360"/>
      <c r="V32" s="357"/>
      <c r="W32" s="354">
        <f t="shared" si="4"/>
        <v>0</v>
      </c>
      <c r="X32" s="357"/>
      <c r="Y32" s="357"/>
      <c r="Z32" s="357">
        <f t="shared" si="5"/>
        <v>0</v>
      </c>
      <c r="AA32" s="357"/>
      <c r="AB32" s="358">
        <f t="shared" si="6"/>
        <v>0</v>
      </c>
    </row>
    <row r="33" spans="1:28" x14ac:dyDescent="0.25">
      <c r="A33" s="142" t="s">
        <v>24</v>
      </c>
      <c r="B33" s="128" t="s">
        <v>25</v>
      </c>
      <c r="C33" s="359"/>
      <c r="D33" s="360"/>
      <c r="E33" s="360"/>
      <c r="F33" s="360"/>
      <c r="G33" s="360"/>
      <c r="H33" s="357"/>
      <c r="I33" s="353">
        <f t="shared" si="0"/>
        <v>0</v>
      </c>
      <c r="J33" s="354">
        <f t="shared" si="1"/>
        <v>0</v>
      </c>
      <c r="K33" s="361"/>
      <c r="L33" s="360"/>
      <c r="M33" s="357"/>
      <c r="N33" s="357"/>
      <c r="O33" s="357"/>
      <c r="P33" s="357"/>
      <c r="Q33" s="352">
        <f t="shared" si="2"/>
        <v>0</v>
      </c>
      <c r="R33" s="362">
        <f t="shared" si="3"/>
        <v>0</v>
      </c>
      <c r="S33" s="359"/>
      <c r="T33" s="360"/>
      <c r="U33" s="360"/>
      <c r="V33" s="357"/>
      <c r="W33" s="354">
        <f t="shared" si="4"/>
        <v>0</v>
      </c>
      <c r="X33" s="357"/>
      <c r="Y33" s="357"/>
      <c r="Z33" s="357">
        <f t="shared" si="5"/>
        <v>0</v>
      </c>
      <c r="AA33" s="357"/>
      <c r="AB33" s="358">
        <f t="shared" si="6"/>
        <v>0</v>
      </c>
    </row>
    <row r="34" spans="1:28" x14ac:dyDescent="0.25">
      <c r="A34" s="142" t="s">
        <v>26</v>
      </c>
      <c r="B34" s="128" t="s">
        <v>27</v>
      </c>
      <c r="C34" s="359"/>
      <c r="D34" s="360"/>
      <c r="E34" s="360"/>
      <c r="F34" s="360"/>
      <c r="G34" s="360"/>
      <c r="H34" s="357"/>
      <c r="I34" s="353">
        <f t="shared" si="0"/>
        <v>0</v>
      </c>
      <c r="J34" s="354">
        <f t="shared" si="1"/>
        <v>0</v>
      </c>
      <c r="K34" s="361"/>
      <c r="L34" s="360"/>
      <c r="M34" s="357"/>
      <c r="N34" s="357"/>
      <c r="O34" s="357"/>
      <c r="P34" s="357"/>
      <c r="Q34" s="352">
        <f t="shared" si="2"/>
        <v>0</v>
      </c>
      <c r="R34" s="362">
        <f t="shared" si="3"/>
        <v>0</v>
      </c>
      <c r="S34" s="359"/>
      <c r="T34" s="360"/>
      <c r="U34" s="360"/>
      <c r="V34" s="357"/>
      <c r="W34" s="354">
        <f t="shared" si="4"/>
        <v>0</v>
      </c>
      <c r="X34" s="357"/>
      <c r="Y34" s="357"/>
      <c r="Z34" s="357">
        <f t="shared" si="5"/>
        <v>0</v>
      </c>
      <c r="AA34" s="357"/>
      <c r="AB34" s="358">
        <f t="shared" si="6"/>
        <v>0</v>
      </c>
    </row>
    <row r="35" spans="1:28" x14ac:dyDescent="0.25">
      <c r="A35" s="142" t="s">
        <v>28</v>
      </c>
      <c r="B35" s="128" t="s">
        <v>29</v>
      </c>
      <c r="C35" s="359"/>
      <c r="D35" s="360"/>
      <c r="E35" s="360"/>
      <c r="F35" s="360"/>
      <c r="G35" s="360"/>
      <c r="H35" s="357"/>
      <c r="I35" s="353">
        <f t="shared" si="0"/>
        <v>0</v>
      </c>
      <c r="J35" s="354">
        <f t="shared" si="1"/>
        <v>0</v>
      </c>
      <c r="K35" s="361"/>
      <c r="L35" s="360"/>
      <c r="M35" s="357"/>
      <c r="N35" s="357"/>
      <c r="O35" s="357"/>
      <c r="P35" s="357"/>
      <c r="Q35" s="352">
        <f t="shared" si="2"/>
        <v>0</v>
      </c>
      <c r="R35" s="362">
        <f t="shared" si="3"/>
        <v>0</v>
      </c>
      <c r="S35" s="359"/>
      <c r="T35" s="360"/>
      <c r="U35" s="360"/>
      <c r="V35" s="357"/>
      <c r="W35" s="354">
        <f t="shared" si="4"/>
        <v>0</v>
      </c>
      <c r="X35" s="357"/>
      <c r="Y35" s="357"/>
      <c r="Z35" s="357">
        <f t="shared" si="5"/>
        <v>0</v>
      </c>
      <c r="AA35" s="357"/>
      <c r="AB35" s="358">
        <f t="shared" si="6"/>
        <v>0</v>
      </c>
    </row>
    <row r="36" spans="1:28" x14ac:dyDescent="0.25">
      <c r="A36" s="142" t="s">
        <v>30</v>
      </c>
      <c r="B36" s="128" t="s">
        <v>31</v>
      </c>
      <c r="C36" s="359"/>
      <c r="D36" s="360"/>
      <c r="E36" s="360"/>
      <c r="F36" s="360"/>
      <c r="G36" s="360"/>
      <c r="H36" s="357"/>
      <c r="I36" s="353">
        <f t="shared" si="0"/>
        <v>0</v>
      </c>
      <c r="J36" s="354">
        <f t="shared" si="1"/>
        <v>0</v>
      </c>
      <c r="K36" s="361"/>
      <c r="L36" s="360"/>
      <c r="M36" s="357"/>
      <c r="N36" s="357"/>
      <c r="O36" s="357"/>
      <c r="P36" s="357"/>
      <c r="Q36" s="352">
        <f t="shared" si="2"/>
        <v>0</v>
      </c>
      <c r="R36" s="362">
        <f t="shared" si="3"/>
        <v>0</v>
      </c>
      <c r="S36" s="359"/>
      <c r="T36" s="360"/>
      <c r="U36" s="360"/>
      <c r="V36" s="357"/>
      <c r="W36" s="354">
        <f t="shared" si="4"/>
        <v>0</v>
      </c>
      <c r="X36" s="357"/>
      <c r="Y36" s="357"/>
      <c r="Z36" s="357">
        <f t="shared" si="5"/>
        <v>0</v>
      </c>
      <c r="AA36" s="357"/>
      <c r="AB36" s="358">
        <f t="shared" si="6"/>
        <v>0</v>
      </c>
    </row>
    <row r="37" spans="1:28" x14ac:dyDescent="0.25">
      <c r="A37" s="142" t="s">
        <v>32</v>
      </c>
      <c r="B37" s="128" t="s">
        <v>33</v>
      </c>
      <c r="C37" s="359"/>
      <c r="D37" s="360"/>
      <c r="E37" s="360"/>
      <c r="F37" s="360"/>
      <c r="G37" s="360"/>
      <c r="H37" s="357"/>
      <c r="I37" s="353">
        <f t="shared" si="0"/>
        <v>0</v>
      </c>
      <c r="J37" s="354">
        <f t="shared" si="1"/>
        <v>0</v>
      </c>
      <c r="K37" s="361"/>
      <c r="L37" s="360"/>
      <c r="M37" s="357"/>
      <c r="N37" s="357"/>
      <c r="O37" s="357"/>
      <c r="P37" s="357"/>
      <c r="Q37" s="352">
        <f t="shared" si="2"/>
        <v>0</v>
      </c>
      <c r="R37" s="362">
        <f t="shared" si="3"/>
        <v>0</v>
      </c>
      <c r="S37" s="359"/>
      <c r="T37" s="360"/>
      <c r="U37" s="360"/>
      <c r="V37" s="357"/>
      <c r="W37" s="354">
        <f t="shared" si="4"/>
        <v>0</v>
      </c>
      <c r="X37" s="357"/>
      <c r="Y37" s="357"/>
      <c r="Z37" s="357">
        <f t="shared" si="5"/>
        <v>0</v>
      </c>
      <c r="AA37" s="357"/>
      <c r="AB37" s="358">
        <f t="shared" si="6"/>
        <v>0</v>
      </c>
    </row>
    <row r="38" spans="1:28" ht="15.75" thickBot="1" x14ac:dyDescent="0.3">
      <c r="A38" s="363"/>
      <c r="B38" s="129" t="s">
        <v>34</v>
      </c>
      <c r="C38" s="364">
        <f>SUM(C20:C37)</f>
        <v>0</v>
      </c>
      <c r="D38" s="365">
        <f t="shared" ref="D38:AB38" si="7">SUM(D20:D37)</f>
        <v>0</v>
      </c>
      <c r="E38" s="365">
        <f t="shared" si="7"/>
        <v>0</v>
      </c>
      <c r="F38" s="365">
        <f t="shared" si="7"/>
        <v>0</v>
      </c>
      <c r="G38" s="365">
        <f t="shared" si="7"/>
        <v>0</v>
      </c>
      <c r="H38" s="365">
        <f t="shared" si="7"/>
        <v>0</v>
      </c>
      <c r="I38" s="365">
        <f t="shared" si="7"/>
        <v>0</v>
      </c>
      <c r="J38" s="366">
        <f t="shared" si="7"/>
        <v>0</v>
      </c>
      <c r="K38" s="367">
        <f t="shared" si="7"/>
        <v>0</v>
      </c>
      <c r="L38" s="365">
        <f t="shared" si="7"/>
        <v>0</v>
      </c>
      <c r="M38" s="365">
        <f t="shared" si="7"/>
        <v>0</v>
      </c>
      <c r="N38" s="365">
        <f t="shared" si="7"/>
        <v>0</v>
      </c>
      <c r="O38" s="365">
        <f t="shared" si="7"/>
        <v>0</v>
      </c>
      <c r="P38" s="365">
        <f t="shared" si="7"/>
        <v>0</v>
      </c>
      <c r="Q38" s="365">
        <f t="shared" si="7"/>
        <v>0</v>
      </c>
      <c r="R38" s="368">
        <f>SUM(R20:R37)</f>
        <v>0</v>
      </c>
      <c r="S38" s="364">
        <f t="shared" si="7"/>
        <v>0</v>
      </c>
      <c r="T38" s="369">
        <f t="shared" si="7"/>
        <v>0</v>
      </c>
      <c r="U38" s="369">
        <f t="shared" si="7"/>
        <v>0</v>
      </c>
      <c r="V38" s="370">
        <f t="shared" si="7"/>
        <v>0</v>
      </c>
      <c r="W38" s="371">
        <f t="shared" si="7"/>
        <v>0</v>
      </c>
      <c r="X38" s="372">
        <f t="shared" si="7"/>
        <v>0</v>
      </c>
      <c r="Y38" s="373">
        <f t="shared" si="7"/>
        <v>0</v>
      </c>
      <c r="Z38" s="373">
        <f t="shared" si="7"/>
        <v>0</v>
      </c>
      <c r="AA38" s="373">
        <f t="shared" si="7"/>
        <v>0</v>
      </c>
      <c r="AB38" s="374">
        <f t="shared" si="7"/>
        <v>0</v>
      </c>
    </row>
  </sheetData>
  <mergeCells count="44">
    <mergeCell ref="X16:Z16"/>
    <mergeCell ref="AA16:AA18"/>
    <mergeCell ref="C12:H12"/>
    <mergeCell ref="C7:H7"/>
    <mergeCell ref="C8:H8"/>
    <mergeCell ref="C9:H9"/>
    <mergeCell ref="C10:H10"/>
    <mergeCell ref="C11:H11"/>
    <mergeCell ref="A14:W14"/>
    <mergeCell ref="A16:A18"/>
    <mergeCell ref="B16:B18"/>
    <mergeCell ref="C16:J16"/>
    <mergeCell ref="K16:R16"/>
    <mergeCell ref="S16:W16"/>
    <mergeCell ref="K17:K18"/>
    <mergeCell ref="L17:L18"/>
    <mergeCell ref="C2:H2"/>
    <mergeCell ref="C3:H3"/>
    <mergeCell ref="C4:H4"/>
    <mergeCell ref="C5:H5"/>
    <mergeCell ref="C6:H6"/>
    <mergeCell ref="M17:M18"/>
    <mergeCell ref="S17:S18"/>
    <mergeCell ref="AB16:AB18"/>
    <mergeCell ref="C17:C18"/>
    <mergeCell ref="D17:D18"/>
    <mergeCell ref="E17:E18"/>
    <mergeCell ref="F17:F18"/>
    <mergeCell ref="G17:G18"/>
    <mergeCell ref="H17:H18"/>
    <mergeCell ref="I17:I18"/>
    <mergeCell ref="J17:J18"/>
    <mergeCell ref="N17:N18"/>
    <mergeCell ref="O17:O18"/>
    <mergeCell ref="P17:P18"/>
    <mergeCell ref="Q17:Q18"/>
    <mergeCell ref="R17:R18"/>
    <mergeCell ref="Y17:Y18"/>
    <mergeCell ref="Z17:Z18"/>
    <mergeCell ref="T17:T18"/>
    <mergeCell ref="U17:U18"/>
    <mergeCell ref="V17:V18"/>
    <mergeCell ref="W17:W18"/>
    <mergeCell ref="X17:X18"/>
  </mergeCells>
  <dataValidations count="2">
    <dataValidation type="date" operator="greaterThan" allowBlank="1" showInputMessage="1" showErrorMessage="1" sqref="C4:H5 C10:H10" xr:uid="{00000000-0002-0000-0800-000000000000}">
      <formula1>32874</formula1>
    </dataValidation>
    <dataValidation type="whole" operator="greaterThanOrEqual" allowBlank="1" showInputMessage="1" showErrorMessage="1" sqref="C6:H6" xr:uid="{00000000-0002-0000-0800-000001000000}">
      <formula1>0</formula1>
    </dataValidation>
  </dataValidations>
  <pageMargins left="0.31496062992125984" right="0.31496062992125984" top="0.35433070866141736" bottom="0.35433070866141736" header="0.31496062992125984" footer="0.31496062992125984"/>
  <pageSetup paperSize="8" scale="5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1:AH28"/>
  <sheetViews>
    <sheetView showGridLines="0" showZeros="0" topLeftCell="V1" zoomScaleNormal="100" workbookViewId="0">
      <selection activeCell="B27" sqref="B27"/>
    </sheetView>
  </sheetViews>
  <sheetFormatPr defaultRowHeight="15" x14ac:dyDescent="0.25"/>
  <cols>
    <col min="1" max="1" width="8.85546875" style="102" customWidth="1"/>
    <col min="2" max="2" width="40.42578125" style="102" customWidth="1"/>
    <col min="3" max="4" width="10.7109375" style="102" customWidth="1"/>
    <col min="5" max="5" width="10.42578125" style="102" customWidth="1"/>
    <col min="6" max="6" width="14.7109375" style="102" customWidth="1"/>
    <col min="7" max="7" width="11.28515625" style="102" customWidth="1"/>
    <col min="8" max="8" width="14" style="102" customWidth="1"/>
    <col min="9" max="9" width="11.42578125" style="102" customWidth="1"/>
    <col min="10" max="10" width="12.85546875" style="102" customWidth="1"/>
    <col min="11" max="11" width="11.28515625" style="102" customWidth="1"/>
    <col min="12" max="12" width="11.7109375" style="102" customWidth="1"/>
    <col min="13" max="13" width="12.5703125" style="102" customWidth="1"/>
    <col min="14" max="14" width="15.140625" style="102" customWidth="1"/>
    <col min="15" max="15" width="11.7109375" style="102" customWidth="1"/>
    <col min="16" max="16" width="13.7109375" style="102" customWidth="1"/>
    <col min="17" max="17" width="9.42578125" style="102" customWidth="1"/>
    <col min="18" max="19" width="11.28515625" style="102" customWidth="1"/>
    <col min="20" max="20" width="13.7109375" style="102" customWidth="1"/>
    <col min="21" max="21" width="11.28515625" style="102" customWidth="1"/>
    <col min="22" max="22" width="13.5703125" style="102" customWidth="1"/>
    <col min="23" max="23" width="11.28515625" style="102" customWidth="1"/>
    <col min="24" max="24" width="12.42578125" style="102" customWidth="1"/>
    <col min="25" max="25" width="14.7109375" style="102" customWidth="1"/>
    <col min="26" max="26" width="10.5703125" style="102" customWidth="1"/>
    <col min="27" max="27" width="17.5703125" style="102" customWidth="1"/>
    <col min="28" max="28" width="12.28515625" style="102" customWidth="1"/>
    <col min="29" max="29" width="13.85546875" style="102" customWidth="1"/>
    <col min="30" max="31" width="12" style="102" customWidth="1"/>
    <col min="32" max="32" width="10.5703125" style="102" customWidth="1"/>
    <col min="33" max="33" width="12" style="102" customWidth="1"/>
    <col min="34" max="34" width="17.42578125" style="102" customWidth="1"/>
    <col min="35" max="16384" width="9.140625" style="102"/>
  </cols>
  <sheetData>
    <row r="1" spans="1:34" x14ac:dyDescent="0.25">
      <c r="A1" s="95"/>
      <c r="B1" s="96"/>
      <c r="C1" s="97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G1" s="98" t="s">
        <v>40</v>
      </c>
      <c r="AH1" s="99" t="s">
        <v>577</v>
      </c>
    </row>
    <row r="2" spans="1:34" s="115" customFormat="1" x14ac:dyDescent="0.25">
      <c r="A2" s="130" t="s">
        <v>42</v>
      </c>
      <c r="B2" s="100"/>
      <c r="C2" s="533" t="s">
        <v>43</v>
      </c>
      <c r="D2" s="533"/>
      <c r="E2" s="533"/>
      <c r="F2" s="533"/>
      <c r="G2" s="533"/>
      <c r="H2" s="533"/>
      <c r="I2" s="114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</row>
    <row r="3" spans="1:34" s="115" customFormat="1" x14ac:dyDescent="0.25">
      <c r="A3" s="130" t="s">
        <v>44</v>
      </c>
      <c r="B3" s="100"/>
      <c r="C3" s="534" t="s">
        <v>43</v>
      </c>
      <c r="D3" s="534"/>
      <c r="E3" s="534"/>
      <c r="F3" s="534"/>
      <c r="G3" s="534"/>
      <c r="H3" s="534"/>
      <c r="I3" s="114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</row>
    <row r="4" spans="1:34" s="115" customFormat="1" x14ac:dyDescent="0.25">
      <c r="A4" s="131" t="s">
        <v>45</v>
      </c>
      <c r="B4" s="103"/>
      <c r="C4" s="535"/>
      <c r="D4" s="535"/>
      <c r="E4" s="535"/>
      <c r="F4" s="535"/>
      <c r="G4" s="535"/>
      <c r="H4" s="535"/>
      <c r="I4" s="114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</row>
    <row r="5" spans="1:34" s="115" customFormat="1" x14ac:dyDescent="0.25">
      <c r="A5" s="131" t="s">
        <v>46</v>
      </c>
      <c r="B5" s="103"/>
      <c r="C5" s="535"/>
      <c r="D5" s="535"/>
      <c r="E5" s="535"/>
      <c r="F5" s="535"/>
      <c r="G5" s="535"/>
      <c r="H5" s="535"/>
      <c r="I5" s="114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</row>
    <row r="6" spans="1:34" s="115" customFormat="1" x14ac:dyDescent="0.25">
      <c r="A6" s="130" t="s">
        <v>47</v>
      </c>
      <c r="B6" s="100"/>
      <c r="C6" s="536"/>
      <c r="D6" s="536"/>
      <c r="E6" s="536"/>
      <c r="F6" s="536"/>
      <c r="G6" s="536"/>
      <c r="H6" s="536"/>
      <c r="I6" s="114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</row>
    <row r="7" spans="1:34" s="115" customFormat="1" x14ac:dyDescent="0.25">
      <c r="A7" s="130" t="s">
        <v>48</v>
      </c>
      <c r="B7" s="100"/>
      <c r="C7" s="534" t="s">
        <v>43</v>
      </c>
      <c r="D7" s="534"/>
      <c r="E7" s="534"/>
      <c r="F7" s="534"/>
      <c r="G7" s="534"/>
      <c r="H7" s="534"/>
      <c r="I7" s="114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</row>
    <row r="8" spans="1:34" s="115" customFormat="1" x14ac:dyDescent="0.25">
      <c r="A8" s="130" t="s">
        <v>49</v>
      </c>
      <c r="B8" s="100"/>
      <c r="C8" s="534" t="s">
        <v>43</v>
      </c>
      <c r="D8" s="534"/>
      <c r="E8" s="534"/>
      <c r="F8" s="534"/>
      <c r="G8" s="534"/>
      <c r="H8" s="534"/>
      <c r="I8" s="114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</row>
    <row r="9" spans="1:34" s="115" customFormat="1" x14ac:dyDescent="0.25">
      <c r="A9" s="130" t="s">
        <v>50</v>
      </c>
      <c r="B9" s="100"/>
      <c r="C9" s="534" t="s">
        <v>43</v>
      </c>
      <c r="D9" s="534"/>
      <c r="E9" s="534"/>
      <c r="F9" s="534"/>
      <c r="G9" s="534"/>
      <c r="H9" s="534"/>
      <c r="I9" s="114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</row>
    <row r="10" spans="1:34" s="115" customFormat="1" x14ac:dyDescent="0.25">
      <c r="A10" s="130" t="s">
        <v>51</v>
      </c>
      <c r="B10" s="100"/>
      <c r="C10" s="535"/>
      <c r="D10" s="535"/>
      <c r="E10" s="535"/>
      <c r="F10" s="535"/>
      <c r="G10" s="535"/>
      <c r="H10" s="535"/>
      <c r="I10" s="114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</row>
    <row r="11" spans="1:34" s="115" customFormat="1" x14ac:dyDescent="0.25">
      <c r="A11" s="130" t="s">
        <v>52</v>
      </c>
      <c r="B11" s="100"/>
      <c r="C11" s="534" t="s">
        <v>43</v>
      </c>
      <c r="D11" s="535"/>
      <c r="E11" s="535"/>
      <c r="F11" s="535"/>
      <c r="G11" s="535"/>
      <c r="H11" s="535"/>
      <c r="I11" s="114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</row>
    <row r="12" spans="1:34" s="116" customFormat="1" ht="12.75" x14ac:dyDescent="0.2">
      <c r="A12" s="130" t="s">
        <v>53</v>
      </c>
      <c r="B12" s="100"/>
      <c r="C12" s="534" t="s">
        <v>43</v>
      </c>
      <c r="D12" s="534"/>
      <c r="E12" s="534"/>
      <c r="F12" s="534"/>
      <c r="G12" s="534"/>
      <c r="H12" s="534"/>
      <c r="I12" s="115"/>
    </row>
    <row r="13" spans="1:34" x14ac:dyDescent="0.25">
      <c r="A13" s="100"/>
      <c r="B13" s="100"/>
      <c r="C13" s="101" t="s">
        <v>43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</row>
    <row r="14" spans="1:34" ht="18.75" x14ac:dyDescent="0.25">
      <c r="A14" s="422" t="s">
        <v>585</v>
      </c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2"/>
      <c r="S14" s="422"/>
      <c r="T14" s="422"/>
      <c r="U14" s="422"/>
      <c r="V14" s="422"/>
      <c r="W14" s="422"/>
      <c r="X14" s="422"/>
      <c r="Y14" s="422"/>
      <c r="Z14" s="422"/>
      <c r="AA14" s="422"/>
      <c r="AB14" s="422"/>
    </row>
    <row r="15" spans="1:34" ht="15.75" thickBot="1" x14ac:dyDescent="0.3">
      <c r="A15" s="117"/>
      <c r="B15" s="118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20"/>
      <c r="AH15" s="120" t="s">
        <v>54</v>
      </c>
    </row>
    <row r="16" spans="1:34" ht="15.75" customHeight="1" thickBot="1" x14ac:dyDescent="0.3">
      <c r="A16" s="527" t="s">
        <v>0</v>
      </c>
      <c r="B16" s="530" t="s">
        <v>1</v>
      </c>
      <c r="C16" s="508" t="s">
        <v>563</v>
      </c>
      <c r="D16" s="508"/>
      <c r="E16" s="508"/>
      <c r="F16" s="508"/>
      <c r="G16" s="508"/>
      <c r="H16" s="508"/>
      <c r="I16" s="508"/>
      <c r="J16" s="508"/>
      <c r="K16" s="507" t="s">
        <v>564</v>
      </c>
      <c r="L16" s="508"/>
      <c r="M16" s="508"/>
      <c r="N16" s="508"/>
      <c r="O16" s="508"/>
      <c r="P16" s="508"/>
      <c r="Q16" s="508"/>
      <c r="R16" s="509"/>
      <c r="S16" s="508" t="s">
        <v>573</v>
      </c>
      <c r="T16" s="508"/>
      <c r="U16" s="508"/>
      <c r="V16" s="508"/>
      <c r="W16" s="508"/>
      <c r="X16" s="507" t="s">
        <v>574</v>
      </c>
      <c r="Y16" s="508"/>
      <c r="Z16" s="508"/>
      <c r="AA16" s="508"/>
      <c r="AB16" s="509"/>
      <c r="AC16" s="507" t="s">
        <v>565</v>
      </c>
      <c r="AD16" s="508"/>
      <c r="AE16" s="509"/>
      <c r="AF16" s="522" t="s">
        <v>580</v>
      </c>
      <c r="AG16" s="500" t="s">
        <v>582</v>
      </c>
      <c r="AH16" s="500" t="s">
        <v>566</v>
      </c>
    </row>
    <row r="17" spans="1:34" ht="8.25" customHeight="1" x14ac:dyDescent="0.25">
      <c r="A17" s="528"/>
      <c r="B17" s="528"/>
      <c r="C17" s="518" t="s">
        <v>719</v>
      </c>
      <c r="D17" s="519" t="s">
        <v>578</v>
      </c>
      <c r="E17" s="519" t="s">
        <v>806</v>
      </c>
      <c r="F17" s="519" t="s">
        <v>807</v>
      </c>
      <c r="G17" s="519" t="s">
        <v>808</v>
      </c>
      <c r="H17" s="519" t="s">
        <v>819</v>
      </c>
      <c r="I17" s="519" t="s">
        <v>567</v>
      </c>
      <c r="J17" s="531" t="s">
        <v>568</v>
      </c>
      <c r="K17" s="497" t="s">
        <v>569</v>
      </c>
      <c r="L17" s="495" t="s">
        <v>579</v>
      </c>
      <c r="M17" s="498" t="s">
        <v>810</v>
      </c>
      <c r="N17" s="495" t="s">
        <v>811</v>
      </c>
      <c r="O17" s="498" t="s">
        <v>812</v>
      </c>
      <c r="P17" s="495" t="s">
        <v>813</v>
      </c>
      <c r="Q17" s="498" t="s">
        <v>570</v>
      </c>
      <c r="R17" s="525" t="s">
        <v>571</v>
      </c>
      <c r="S17" s="515" t="s">
        <v>820</v>
      </c>
      <c r="T17" s="495" t="s">
        <v>821</v>
      </c>
      <c r="U17" s="495" t="s">
        <v>822</v>
      </c>
      <c r="V17" s="495" t="s">
        <v>823</v>
      </c>
      <c r="W17" s="520" t="s">
        <v>575</v>
      </c>
      <c r="X17" s="497" t="s">
        <v>814</v>
      </c>
      <c r="Y17" s="495" t="s">
        <v>815</v>
      </c>
      <c r="Z17" s="495" t="s">
        <v>816</v>
      </c>
      <c r="AA17" s="495" t="s">
        <v>817</v>
      </c>
      <c r="AB17" s="496" t="s">
        <v>572</v>
      </c>
      <c r="AC17" s="518" t="s">
        <v>824</v>
      </c>
      <c r="AD17" s="519" t="s">
        <v>826</v>
      </c>
      <c r="AE17" s="521" t="s">
        <v>565</v>
      </c>
      <c r="AF17" s="523"/>
      <c r="AG17" s="516"/>
      <c r="AH17" s="501"/>
    </row>
    <row r="18" spans="1:34" ht="63" customHeight="1" thickBot="1" x14ac:dyDescent="0.3">
      <c r="A18" s="529"/>
      <c r="B18" s="529"/>
      <c r="C18" s="497"/>
      <c r="D18" s="495"/>
      <c r="E18" s="503"/>
      <c r="F18" s="503"/>
      <c r="G18" s="503"/>
      <c r="H18" s="503"/>
      <c r="I18" s="503"/>
      <c r="J18" s="532"/>
      <c r="K18" s="497"/>
      <c r="L18" s="495"/>
      <c r="M18" s="499"/>
      <c r="N18" s="503"/>
      <c r="O18" s="499"/>
      <c r="P18" s="503"/>
      <c r="Q18" s="499"/>
      <c r="R18" s="526"/>
      <c r="S18" s="515"/>
      <c r="T18" s="495"/>
      <c r="U18" s="495"/>
      <c r="V18" s="495"/>
      <c r="W18" s="520"/>
      <c r="X18" s="497"/>
      <c r="Y18" s="495"/>
      <c r="Z18" s="495"/>
      <c r="AA18" s="495"/>
      <c r="AB18" s="496"/>
      <c r="AC18" s="497"/>
      <c r="AD18" s="520"/>
      <c r="AE18" s="504"/>
      <c r="AF18" s="524"/>
      <c r="AG18" s="517"/>
      <c r="AH18" s="502"/>
    </row>
    <row r="19" spans="1:34" ht="23.25" thickBot="1" x14ac:dyDescent="0.3">
      <c r="A19" s="132">
        <v>1</v>
      </c>
      <c r="B19" s="132">
        <v>2</v>
      </c>
      <c r="C19" s="121">
        <v>3</v>
      </c>
      <c r="D19" s="123">
        <v>4</v>
      </c>
      <c r="E19" s="123">
        <v>5</v>
      </c>
      <c r="F19" s="123">
        <v>6</v>
      </c>
      <c r="G19" s="123">
        <v>7</v>
      </c>
      <c r="H19" s="123">
        <v>8</v>
      </c>
      <c r="I19" s="123" t="s">
        <v>590</v>
      </c>
      <c r="J19" s="122" t="s">
        <v>591</v>
      </c>
      <c r="K19" s="121">
        <v>11</v>
      </c>
      <c r="L19" s="123">
        <v>12</v>
      </c>
      <c r="M19" s="123">
        <v>13</v>
      </c>
      <c r="N19" s="123">
        <v>14</v>
      </c>
      <c r="O19" s="123">
        <v>15</v>
      </c>
      <c r="P19" s="123">
        <v>16</v>
      </c>
      <c r="Q19" s="123" t="s">
        <v>595</v>
      </c>
      <c r="R19" s="124" t="s">
        <v>593</v>
      </c>
      <c r="S19" s="125">
        <v>19</v>
      </c>
      <c r="T19" s="123">
        <v>20</v>
      </c>
      <c r="U19" s="123">
        <v>21</v>
      </c>
      <c r="V19" s="123">
        <v>22</v>
      </c>
      <c r="W19" s="122" t="s">
        <v>594</v>
      </c>
      <c r="X19" s="121">
        <v>24</v>
      </c>
      <c r="Y19" s="123">
        <v>25</v>
      </c>
      <c r="Z19" s="123">
        <v>26</v>
      </c>
      <c r="AA19" s="123">
        <v>27</v>
      </c>
      <c r="AB19" s="124" t="s">
        <v>596</v>
      </c>
      <c r="AC19" s="121">
        <v>29</v>
      </c>
      <c r="AD19" s="123">
        <v>30</v>
      </c>
      <c r="AE19" s="375" t="s">
        <v>726</v>
      </c>
      <c r="AF19" s="123">
        <v>32</v>
      </c>
      <c r="AG19" s="126">
        <v>33</v>
      </c>
      <c r="AH19" s="126" t="s">
        <v>727</v>
      </c>
    </row>
    <row r="20" spans="1:34" x14ac:dyDescent="0.25">
      <c r="A20" s="133" t="s">
        <v>35</v>
      </c>
      <c r="B20" s="134" t="s">
        <v>728</v>
      </c>
      <c r="C20" s="135"/>
      <c r="D20" s="136"/>
      <c r="E20" s="136"/>
      <c r="F20" s="136"/>
      <c r="G20" s="136"/>
      <c r="H20" s="136"/>
      <c r="I20" s="136">
        <f>C20+E20-G20</f>
        <v>0</v>
      </c>
      <c r="J20" s="137">
        <f>I20-D20-F20+H20</f>
        <v>0</v>
      </c>
      <c r="K20" s="135"/>
      <c r="L20" s="136"/>
      <c r="M20" s="136"/>
      <c r="N20" s="136"/>
      <c r="O20" s="136"/>
      <c r="P20" s="136"/>
      <c r="Q20" s="136">
        <f>K20-M20+O20</f>
        <v>0</v>
      </c>
      <c r="R20" s="138">
        <f>Q20-L20+N20-P20</f>
        <v>0</v>
      </c>
      <c r="S20" s="139"/>
      <c r="T20" s="136"/>
      <c r="U20" s="136"/>
      <c r="V20" s="136"/>
      <c r="W20" s="137">
        <f>S20-T20-U20+V20</f>
        <v>0</v>
      </c>
      <c r="X20" s="135"/>
      <c r="Y20" s="136"/>
      <c r="Z20" s="136"/>
      <c r="AA20" s="136"/>
      <c r="AB20" s="138">
        <f>X20-Y20-Z20+AA20</f>
        <v>0</v>
      </c>
      <c r="AC20" s="135"/>
      <c r="AD20" s="136"/>
      <c r="AE20" s="137">
        <f>AC20+AD20</f>
        <v>0</v>
      </c>
      <c r="AF20" s="137"/>
      <c r="AG20" s="140"/>
      <c r="AH20" s="141">
        <f>J20-R20+W20+AB20-AE20+AF20+AG20</f>
        <v>0</v>
      </c>
    </row>
    <row r="21" spans="1:34" x14ac:dyDescent="0.25">
      <c r="A21" s="142" t="s">
        <v>36</v>
      </c>
      <c r="B21" s="143" t="s">
        <v>729</v>
      </c>
      <c r="C21" s="144"/>
      <c r="D21" s="145"/>
      <c r="E21" s="145"/>
      <c r="F21" s="145"/>
      <c r="G21" s="145"/>
      <c r="H21" s="145"/>
      <c r="I21" s="145">
        <f t="shared" ref="I21:I27" si="0">C21+E21-G21</f>
        <v>0</v>
      </c>
      <c r="J21" s="146">
        <f t="shared" ref="J21:J27" si="1">I21-D21-F21+H21</f>
        <v>0</v>
      </c>
      <c r="K21" s="144"/>
      <c r="L21" s="145"/>
      <c r="M21" s="145"/>
      <c r="N21" s="145"/>
      <c r="O21" s="145"/>
      <c r="P21" s="145"/>
      <c r="Q21" s="145">
        <f t="shared" ref="Q21:Q27" si="2">K21-M21+O21</f>
        <v>0</v>
      </c>
      <c r="R21" s="147">
        <f t="shared" ref="R21:R27" si="3">Q21-L21+N21-P21</f>
        <v>0</v>
      </c>
      <c r="S21" s="148"/>
      <c r="T21" s="145"/>
      <c r="U21" s="145"/>
      <c r="V21" s="145"/>
      <c r="W21" s="146">
        <f t="shared" ref="W21:W27" si="4">S21-T21-U21+V21</f>
        <v>0</v>
      </c>
      <c r="X21" s="144"/>
      <c r="Y21" s="145"/>
      <c r="Z21" s="145"/>
      <c r="AA21" s="145"/>
      <c r="AB21" s="147">
        <f t="shared" ref="AB21:AB27" si="5">X21-Y21-Z21+AA21</f>
        <v>0</v>
      </c>
      <c r="AC21" s="144"/>
      <c r="AD21" s="145"/>
      <c r="AE21" s="137">
        <f t="shared" ref="AE21:AE27" si="6">AC21+AD21</f>
        <v>0</v>
      </c>
      <c r="AF21" s="145"/>
      <c r="AG21" s="149"/>
      <c r="AH21" s="141">
        <f t="shared" ref="AH21:AH27" si="7">J21-R21+W21+AB21-AE21+AF21+AG21</f>
        <v>0</v>
      </c>
    </row>
    <row r="22" spans="1:34" x14ac:dyDescent="0.25">
      <c r="A22" s="142" t="s">
        <v>37</v>
      </c>
      <c r="B22" s="143" t="s">
        <v>800</v>
      </c>
      <c r="C22" s="144"/>
      <c r="D22" s="145"/>
      <c r="E22" s="145"/>
      <c r="F22" s="145"/>
      <c r="G22" s="145"/>
      <c r="H22" s="145"/>
      <c r="I22" s="145">
        <f t="shared" si="0"/>
        <v>0</v>
      </c>
      <c r="J22" s="146">
        <f t="shared" si="1"/>
        <v>0</v>
      </c>
      <c r="K22" s="144"/>
      <c r="L22" s="145"/>
      <c r="M22" s="145"/>
      <c r="N22" s="145"/>
      <c r="O22" s="145"/>
      <c r="P22" s="145"/>
      <c r="Q22" s="145">
        <f t="shared" si="2"/>
        <v>0</v>
      </c>
      <c r="R22" s="147">
        <f t="shared" si="3"/>
        <v>0</v>
      </c>
      <c r="S22" s="148"/>
      <c r="T22" s="145"/>
      <c r="U22" s="145"/>
      <c r="V22" s="145"/>
      <c r="W22" s="146">
        <f t="shared" si="4"/>
        <v>0</v>
      </c>
      <c r="X22" s="144"/>
      <c r="Y22" s="145"/>
      <c r="Z22" s="145"/>
      <c r="AA22" s="145"/>
      <c r="AB22" s="147">
        <f t="shared" si="5"/>
        <v>0</v>
      </c>
      <c r="AC22" s="144"/>
      <c r="AD22" s="145"/>
      <c r="AE22" s="137">
        <f t="shared" si="6"/>
        <v>0</v>
      </c>
      <c r="AF22" s="145"/>
      <c r="AG22" s="149"/>
      <c r="AH22" s="141">
        <f t="shared" si="7"/>
        <v>0</v>
      </c>
    </row>
    <row r="23" spans="1:34" x14ac:dyDescent="0.25">
      <c r="A23" s="150" t="s">
        <v>541</v>
      </c>
      <c r="B23" s="151" t="s">
        <v>557</v>
      </c>
      <c r="C23" s="144"/>
      <c r="D23" s="145"/>
      <c r="E23" s="145"/>
      <c r="F23" s="145"/>
      <c r="G23" s="145"/>
      <c r="H23" s="152"/>
      <c r="I23" s="153">
        <f t="shared" si="0"/>
        <v>0</v>
      </c>
      <c r="J23" s="154">
        <f t="shared" si="1"/>
        <v>0</v>
      </c>
      <c r="K23" s="144"/>
      <c r="L23" s="145"/>
      <c r="M23" s="152"/>
      <c r="N23" s="152"/>
      <c r="O23" s="152"/>
      <c r="P23" s="152"/>
      <c r="Q23" s="136">
        <f t="shared" si="2"/>
        <v>0</v>
      </c>
      <c r="R23" s="155">
        <f t="shared" si="3"/>
        <v>0</v>
      </c>
      <c r="S23" s="148"/>
      <c r="T23" s="145"/>
      <c r="U23" s="145"/>
      <c r="V23" s="152"/>
      <c r="W23" s="154">
        <f t="shared" si="4"/>
        <v>0</v>
      </c>
      <c r="X23" s="144"/>
      <c r="Y23" s="145"/>
      <c r="Z23" s="145"/>
      <c r="AA23" s="152"/>
      <c r="AB23" s="156">
        <f t="shared" si="5"/>
        <v>0</v>
      </c>
      <c r="AC23" s="157"/>
      <c r="AD23" s="158"/>
      <c r="AE23" s="137">
        <f t="shared" si="6"/>
        <v>0</v>
      </c>
      <c r="AF23" s="158"/>
      <c r="AG23" s="159"/>
      <c r="AH23" s="141">
        <f t="shared" si="7"/>
        <v>0</v>
      </c>
    </row>
    <row r="24" spans="1:34" ht="22.5" x14ac:dyDescent="0.25">
      <c r="A24" s="150" t="s">
        <v>185</v>
      </c>
      <c r="B24" s="151" t="s">
        <v>732</v>
      </c>
      <c r="C24" s="144"/>
      <c r="D24" s="145"/>
      <c r="E24" s="145"/>
      <c r="F24" s="145"/>
      <c r="G24" s="145"/>
      <c r="H24" s="145"/>
      <c r="I24" s="145">
        <f t="shared" si="0"/>
        <v>0</v>
      </c>
      <c r="J24" s="146">
        <f t="shared" si="1"/>
        <v>0</v>
      </c>
      <c r="K24" s="144"/>
      <c r="L24" s="145"/>
      <c r="M24" s="145"/>
      <c r="N24" s="145"/>
      <c r="O24" s="145"/>
      <c r="P24" s="145"/>
      <c r="Q24" s="145">
        <f t="shared" si="2"/>
        <v>0</v>
      </c>
      <c r="R24" s="147">
        <f t="shared" si="3"/>
        <v>0</v>
      </c>
      <c r="S24" s="148"/>
      <c r="T24" s="145"/>
      <c r="U24" s="145"/>
      <c r="V24" s="145"/>
      <c r="W24" s="146">
        <f t="shared" si="4"/>
        <v>0</v>
      </c>
      <c r="X24" s="144"/>
      <c r="Y24" s="145"/>
      <c r="Z24" s="145"/>
      <c r="AA24" s="145"/>
      <c r="AB24" s="147">
        <f t="shared" si="5"/>
        <v>0</v>
      </c>
      <c r="AC24" s="144"/>
      <c r="AD24" s="145"/>
      <c r="AE24" s="137">
        <f t="shared" si="6"/>
        <v>0</v>
      </c>
      <c r="AF24" s="145"/>
      <c r="AG24" s="149"/>
      <c r="AH24" s="141">
        <f t="shared" si="7"/>
        <v>0</v>
      </c>
    </row>
    <row r="25" spans="1:34" x14ac:dyDescent="0.25">
      <c r="A25" s="150" t="s">
        <v>214</v>
      </c>
      <c r="B25" s="151" t="s">
        <v>558</v>
      </c>
      <c r="C25" s="144"/>
      <c r="D25" s="145"/>
      <c r="E25" s="145"/>
      <c r="F25" s="145"/>
      <c r="G25" s="145"/>
      <c r="H25" s="152"/>
      <c r="I25" s="153">
        <f t="shared" si="0"/>
        <v>0</v>
      </c>
      <c r="J25" s="154">
        <f t="shared" si="1"/>
        <v>0</v>
      </c>
      <c r="K25" s="144"/>
      <c r="L25" s="145"/>
      <c r="M25" s="152"/>
      <c r="N25" s="152"/>
      <c r="O25" s="152"/>
      <c r="P25" s="152"/>
      <c r="Q25" s="136">
        <f t="shared" si="2"/>
        <v>0</v>
      </c>
      <c r="R25" s="155">
        <f t="shared" si="3"/>
        <v>0</v>
      </c>
      <c r="S25" s="148"/>
      <c r="T25" s="145"/>
      <c r="U25" s="145"/>
      <c r="V25" s="152"/>
      <c r="W25" s="154">
        <f t="shared" si="4"/>
        <v>0</v>
      </c>
      <c r="X25" s="144"/>
      <c r="Y25" s="145"/>
      <c r="Z25" s="145"/>
      <c r="AA25" s="152"/>
      <c r="AB25" s="156">
        <f t="shared" si="5"/>
        <v>0</v>
      </c>
      <c r="AC25" s="157"/>
      <c r="AD25" s="158"/>
      <c r="AE25" s="137">
        <f t="shared" si="6"/>
        <v>0</v>
      </c>
      <c r="AF25" s="158"/>
      <c r="AG25" s="159"/>
      <c r="AH25" s="141">
        <f t="shared" si="7"/>
        <v>0</v>
      </c>
    </row>
    <row r="26" spans="1:34" x14ac:dyDescent="0.25">
      <c r="A26" s="150" t="s">
        <v>738</v>
      </c>
      <c r="B26" s="143" t="s">
        <v>731</v>
      </c>
      <c r="C26" s="144"/>
      <c r="D26" s="145"/>
      <c r="E26" s="145"/>
      <c r="F26" s="145"/>
      <c r="G26" s="145"/>
      <c r="H26" s="152"/>
      <c r="I26" s="153">
        <f t="shared" si="0"/>
        <v>0</v>
      </c>
      <c r="J26" s="154">
        <f t="shared" si="1"/>
        <v>0</v>
      </c>
      <c r="K26" s="144"/>
      <c r="L26" s="145"/>
      <c r="M26" s="152"/>
      <c r="N26" s="152"/>
      <c r="O26" s="152"/>
      <c r="P26" s="152"/>
      <c r="Q26" s="136">
        <f t="shared" si="2"/>
        <v>0</v>
      </c>
      <c r="R26" s="155">
        <f t="shared" si="3"/>
        <v>0</v>
      </c>
      <c r="S26" s="148"/>
      <c r="T26" s="145"/>
      <c r="U26" s="145"/>
      <c r="V26" s="152"/>
      <c r="W26" s="154">
        <f t="shared" si="4"/>
        <v>0</v>
      </c>
      <c r="X26" s="144"/>
      <c r="Y26" s="145"/>
      <c r="Z26" s="145"/>
      <c r="AA26" s="152"/>
      <c r="AB26" s="156">
        <f t="shared" si="5"/>
        <v>0</v>
      </c>
      <c r="AC26" s="157"/>
      <c r="AD26" s="158"/>
      <c r="AE26" s="137">
        <f t="shared" si="6"/>
        <v>0</v>
      </c>
      <c r="AF26" s="158"/>
      <c r="AG26" s="159"/>
      <c r="AH26" s="141">
        <f t="shared" si="7"/>
        <v>0</v>
      </c>
    </row>
    <row r="27" spans="1:34" ht="15.75" thickBot="1" x14ac:dyDescent="0.3">
      <c r="A27" s="160">
        <v>26</v>
      </c>
      <c r="B27" s="161" t="s">
        <v>559</v>
      </c>
      <c r="C27" s="144"/>
      <c r="D27" s="145"/>
      <c r="E27" s="145"/>
      <c r="F27" s="145"/>
      <c r="G27" s="145"/>
      <c r="H27" s="152"/>
      <c r="I27" s="153">
        <f t="shared" si="0"/>
        <v>0</v>
      </c>
      <c r="J27" s="154">
        <f t="shared" si="1"/>
        <v>0</v>
      </c>
      <c r="K27" s="144"/>
      <c r="L27" s="145"/>
      <c r="M27" s="152"/>
      <c r="N27" s="152"/>
      <c r="O27" s="152"/>
      <c r="P27" s="152"/>
      <c r="Q27" s="136">
        <f t="shared" si="2"/>
        <v>0</v>
      </c>
      <c r="R27" s="155">
        <f t="shared" si="3"/>
        <v>0</v>
      </c>
      <c r="S27" s="148"/>
      <c r="T27" s="145"/>
      <c r="U27" s="145"/>
      <c r="V27" s="152"/>
      <c r="W27" s="154">
        <f t="shared" si="4"/>
        <v>0</v>
      </c>
      <c r="X27" s="144"/>
      <c r="Y27" s="145"/>
      <c r="Z27" s="145"/>
      <c r="AA27" s="152"/>
      <c r="AB27" s="156">
        <f t="shared" si="5"/>
        <v>0</v>
      </c>
      <c r="AC27" s="157"/>
      <c r="AD27" s="158"/>
      <c r="AE27" s="137">
        <f t="shared" si="6"/>
        <v>0</v>
      </c>
      <c r="AF27" s="158"/>
      <c r="AG27" s="159"/>
      <c r="AH27" s="141">
        <f t="shared" si="7"/>
        <v>0</v>
      </c>
    </row>
    <row r="28" spans="1:34" ht="15.75" thickBot="1" x14ac:dyDescent="0.3">
      <c r="A28" s="162"/>
      <c r="B28" s="163" t="s">
        <v>543</v>
      </c>
      <c r="C28" s="164">
        <f t="shared" ref="C28:AH28" si="8">SUM(C20:C27)</f>
        <v>0</v>
      </c>
      <c r="D28" s="165">
        <f t="shared" si="8"/>
        <v>0</v>
      </c>
      <c r="E28" s="165">
        <f t="shared" si="8"/>
        <v>0</v>
      </c>
      <c r="F28" s="165">
        <f t="shared" si="8"/>
        <v>0</v>
      </c>
      <c r="G28" s="165">
        <f t="shared" si="8"/>
        <v>0</v>
      </c>
      <c r="H28" s="165">
        <f t="shared" si="8"/>
        <v>0</v>
      </c>
      <c r="I28" s="166">
        <f t="shared" si="8"/>
        <v>0</v>
      </c>
      <c r="J28" s="167">
        <f t="shared" si="8"/>
        <v>0</v>
      </c>
      <c r="K28" s="164">
        <f t="shared" si="8"/>
        <v>0</v>
      </c>
      <c r="L28" s="165">
        <f t="shared" si="8"/>
        <v>0</v>
      </c>
      <c r="M28" s="165">
        <f t="shared" si="8"/>
        <v>0</v>
      </c>
      <c r="N28" s="165">
        <f t="shared" si="8"/>
        <v>0</v>
      </c>
      <c r="O28" s="165">
        <f t="shared" si="8"/>
        <v>0</v>
      </c>
      <c r="P28" s="165">
        <f t="shared" si="8"/>
        <v>0</v>
      </c>
      <c r="Q28" s="166">
        <f t="shared" si="8"/>
        <v>0</v>
      </c>
      <c r="R28" s="168">
        <f t="shared" si="8"/>
        <v>0</v>
      </c>
      <c r="S28" s="169">
        <f t="shared" si="8"/>
        <v>0</v>
      </c>
      <c r="T28" s="166">
        <f t="shared" si="8"/>
        <v>0</v>
      </c>
      <c r="U28" s="166">
        <f t="shared" si="8"/>
        <v>0</v>
      </c>
      <c r="V28" s="166">
        <f t="shared" si="8"/>
        <v>0</v>
      </c>
      <c r="W28" s="167">
        <f t="shared" si="8"/>
        <v>0</v>
      </c>
      <c r="X28" s="170">
        <f t="shared" si="8"/>
        <v>0</v>
      </c>
      <c r="Y28" s="166">
        <f t="shared" si="8"/>
        <v>0</v>
      </c>
      <c r="Z28" s="166">
        <f t="shared" si="8"/>
        <v>0</v>
      </c>
      <c r="AA28" s="166">
        <f t="shared" si="8"/>
        <v>0</v>
      </c>
      <c r="AB28" s="168">
        <f t="shared" si="8"/>
        <v>0</v>
      </c>
      <c r="AC28" s="170">
        <f t="shared" si="8"/>
        <v>0</v>
      </c>
      <c r="AD28" s="166">
        <f t="shared" si="8"/>
        <v>0</v>
      </c>
      <c r="AE28" s="166">
        <f t="shared" si="8"/>
        <v>0</v>
      </c>
      <c r="AF28" s="166">
        <f t="shared" si="8"/>
        <v>0</v>
      </c>
      <c r="AG28" s="171">
        <f t="shared" si="8"/>
        <v>0</v>
      </c>
      <c r="AH28" s="171">
        <f t="shared" si="8"/>
        <v>0</v>
      </c>
    </row>
  </sheetData>
  <mergeCells count="51">
    <mergeCell ref="C12:H12"/>
    <mergeCell ref="C7:H7"/>
    <mergeCell ref="C8:H8"/>
    <mergeCell ref="C9:H9"/>
    <mergeCell ref="C10:H10"/>
    <mergeCell ref="C11:H11"/>
    <mergeCell ref="C2:H2"/>
    <mergeCell ref="C3:H3"/>
    <mergeCell ref="C4:H4"/>
    <mergeCell ref="C5:H5"/>
    <mergeCell ref="C6:H6"/>
    <mergeCell ref="K16:R16"/>
    <mergeCell ref="K17:K18"/>
    <mergeCell ref="L17:L18"/>
    <mergeCell ref="M17:M18"/>
    <mergeCell ref="H17:H18"/>
    <mergeCell ref="I17:I18"/>
    <mergeCell ref="J17:J18"/>
    <mergeCell ref="B16:B18"/>
    <mergeCell ref="C16:J16"/>
    <mergeCell ref="C17:C18"/>
    <mergeCell ref="D17:D18"/>
    <mergeCell ref="E17:E18"/>
    <mergeCell ref="F17:F18"/>
    <mergeCell ref="G17:G18"/>
    <mergeCell ref="A14:AB14"/>
    <mergeCell ref="S16:W16"/>
    <mergeCell ref="X16:AB16"/>
    <mergeCell ref="U17:U18"/>
    <mergeCell ref="V17:V18"/>
    <mergeCell ref="W17:W18"/>
    <mergeCell ref="X17:X18"/>
    <mergeCell ref="Y17:Y18"/>
    <mergeCell ref="Z17:Z18"/>
    <mergeCell ref="N17:N18"/>
    <mergeCell ref="O17:O18"/>
    <mergeCell ref="P17:P18"/>
    <mergeCell ref="Q17:Q18"/>
    <mergeCell ref="R17:R18"/>
    <mergeCell ref="T17:T18"/>
    <mergeCell ref="A16:A18"/>
    <mergeCell ref="AG16:AG18"/>
    <mergeCell ref="AH16:AH18"/>
    <mergeCell ref="S17:S18"/>
    <mergeCell ref="AC17:AC18"/>
    <mergeCell ref="AD17:AD18"/>
    <mergeCell ref="AA17:AA18"/>
    <mergeCell ref="AB17:AB18"/>
    <mergeCell ref="AC16:AE16"/>
    <mergeCell ref="AE17:AE18"/>
    <mergeCell ref="AF16:AF18"/>
  </mergeCells>
  <dataValidations count="2">
    <dataValidation type="whole" operator="greaterThanOrEqual" allowBlank="1" showInputMessage="1" showErrorMessage="1" sqref="C6:H6" xr:uid="{00000000-0002-0000-0900-000000000000}">
      <formula1>0</formula1>
    </dataValidation>
    <dataValidation type="date" operator="greaterThan" allowBlank="1" showInputMessage="1" showErrorMessage="1" sqref="C4:H5 C10:H10" xr:uid="{00000000-0002-0000-0900-000001000000}">
      <formula1>32874</formula1>
    </dataValidation>
  </dataValidations>
  <pageMargins left="0.31496062992125984" right="0.31496062992125984" top="0.35433070866141736" bottom="0.35433070866141736" header="0.31496062992125984" footer="0.31496062992125984"/>
  <pageSetup paperSize="8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1.П-Р</vt:lpstr>
      <vt:lpstr>2.Ш-Р</vt:lpstr>
      <vt:lpstr>3.БС-Р </vt:lpstr>
      <vt:lpstr>4.БУ-Р</vt:lpstr>
      <vt:lpstr>5.ТГ-Р</vt:lpstr>
      <vt:lpstr>6.ПК-Р</vt:lpstr>
      <vt:lpstr>7.РШ-Р</vt:lpstr>
      <vt:lpstr>8.ТРНЖ-Р</vt:lpstr>
      <vt:lpstr>9.ТРЖ-Р</vt:lpstr>
      <vt:lpstr>10.КС-Р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Dragana Koprena</cp:lastModifiedBy>
  <cp:lastPrinted>2014-09-16T12:03:04Z</cp:lastPrinted>
  <dcterms:created xsi:type="dcterms:W3CDTF">2014-04-29T11:00:56Z</dcterms:created>
  <dcterms:modified xsi:type="dcterms:W3CDTF">2023-12-27T12:04:11Z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96 96 1280 1024</vt:lpwstr>
  </property>
</Properties>
</file>