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aden.todorovic\Downloads\"/>
    </mc:Choice>
  </mc:AlternateContent>
  <xr:revisionPtr revIDLastSave="0" documentId="13_ncr:1_{BB3153BB-1F4F-4D76-8D1A-0C88AD9C405B}" xr6:coauthVersionLast="47" xr6:coauthVersionMax="47" xr10:uidLastSave="{00000000-0000-0000-0000-000000000000}"/>
  <workbookProtection workbookAlgorithmName="SHA-512" workbookHashValue="+PUbjmY2h4ruswc8A2Bco5sh5aZ/vfv2xfSgjXgqSIH+4dHTwtS4kwJND+VoW5rmKN6LqdbApObsveVjPWlQRQ==" workbookSaltValue="sOCwrrYoCPz7xhkdnhodWg==" workbookSpinCount="100000" lockStructure="1"/>
  <bookViews>
    <workbookView xWindow="-120" yWindow="-120" windowWidth="29040" windowHeight="15840" xr2:uid="{00000000-000D-0000-FFFF-FFFF00000000}"/>
  </bookViews>
  <sheets>
    <sheet name="Balance sheet-assets" sheetId="4" r:id="rId1"/>
    <sheet name="Balance sheet-Liabilities" sheetId="5" r:id="rId2"/>
    <sheet name="Income statement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5" l="1"/>
  <c r="M34" i="6" l="1"/>
  <c r="F34" i="6"/>
  <c r="D34" i="6"/>
  <c r="J34" i="5"/>
  <c r="H34" i="5"/>
  <c r="J34" i="4"/>
  <c r="H34" i="4"/>
  <c r="F34" i="4"/>
  <c r="E34" i="4"/>
  <c r="C34" i="4"/>
  <c r="M33" i="4"/>
  <c r="C33" i="6" l="1"/>
  <c r="D33" i="6"/>
  <c r="E33" i="6"/>
  <c r="F33" i="6"/>
  <c r="G33" i="6"/>
  <c r="H33" i="6"/>
  <c r="I33" i="6"/>
  <c r="J33" i="6"/>
  <c r="K33" i="6"/>
  <c r="L33" i="6"/>
  <c r="M33" i="6"/>
  <c r="E34" i="6"/>
  <c r="G34" i="6"/>
  <c r="H34" i="6"/>
  <c r="I34" i="6"/>
  <c r="J34" i="6"/>
  <c r="K34" i="6"/>
  <c r="L34" i="6"/>
  <c r="C34" i="6"/>
  <c r="G33" i="5"/>
  <c r="M34" i="5"/>
  <c r="K34" i="5"/>
  <c r="D34" i="5" l="1"/>
  <c r="E34" i="5"/>
  <c r="F34" i="5"/>
  <c r="G34" i="5"/>
  <c r="I34" i="5"/>
  <c r="L34" i="5"/>
  <c r="D33" i="5"/>
  <c r="E33" i="5"/>
  <c r="F33" i="5"/>
  <c r="H33" i="5"/>
  <c r="I33" i="5"/>
  <c r="J33" i="5"/>
  <c r="K33" i="5"/>
  <c r="L33" i="5"/>
  <c r="C33" i="5"/>
  <c r="C34" i="5"/>
  <c r="O34" i="4" l="1"/>
  <c r="O33" i="4"/>
  <c r="M34" i="4"/>
  <c r="K33" i="4"/>
  <c r="E33" i="4"/>
  <c r="D34" i="4"/>
  <c r="G34" i="4"/>
  <c r="I34" i="4"/>
  <c r="K34" i="4"/>
  <c r="L34" i="4"/>
  <c r="N34" i="4"/>
  <c r="D33" i="4"/>
  <c r="F33" i="4"/>
  <c r="G33" i="4"/>
  <c r="H33" i="4"/>
  <c r="I33" i="4"/>
  <c r="J33" i="4"/>
  <c r="L33" i="4"/>
  <c r="N33" i="4"/>
  <c r="C33" i="4"/>
</calcChain>
</file>

<file path=xl/sharedStrings.xml><?xml version="1.0" encoding="utf-8"?>
<sst xmlns="http://schemas.openxmlformats.org/spreadsheetml/2006/main" count="89" uniqueCount="57">
  <si>
    <t>Drina osiguranje a.d.</t>
  </si>
  <si>
    <t>Dunav osiguranje a.d.</t>
  </si>
  <si>
    <t>Euros osiguranje a.d.</t>
  </si>
  <si>
    <t>Grawe osiguranje a.d.</t>
  </si>
  <si>
    <t>Krajina osiguranje a.d.</t>
  </si>
  <si>
    <t>Osiguranje Aura a.d.</t>
  </si>
  <si>
    <t>Osiguranje Garant d.d.</t>
  </si>
  <si>
    <t>Premium osiguranje a.d.</t>
  </si>
  <si>
    <t>SAS - Super P osiguranje a.d.</t>
  </si>
  <si>
    <t>Triglav osiguranje a.d.</t>
  </si>
  <si>
    <t>Wiener osiguranje a.d.</t>
  </si>
  <si>
    <t>Atos osiguranje a.d.</t>
  </si>
  <si>
    <t>Mikrofin osiguranje a.d.</t>
  </si>
  <si>
    <t>Brčko-gas osiguranje d.d.</t>
  </si>
  <si>
    <t>Nešković osiguranje a.d.</t>
  </si>
  <si>
    <t>Balance sheet - assets per insurance company (in KM)</t>
  </si>
  <si>
    <t>A S S E T S</t>
  </si>
  <si>
    <t>A.  FIXED ASSETS (I+II+III+IV)</t>
  </si>
  <si>
    <t>I  Intangible assets</t>
  </si>
  <si>
    <t>II 
 Real property, investment property, plant, equipment and other
fixed assets</t>
  </si>
  <si>
    <t>III  Long-term financial investments</t>
  </si>
  <si>
    <t>IV Deferred tax assets</t>
  </si>
  <si>
    <t>B. CURRENT ASSETS (I+II+III+IV)</t>
  </si>
  <si>
    <t>I 
 Inventories, fixed assets and assets of discontinued operations
available for sale</t>
  </si>
  <si>
    <t>II Short-term receivables, investments and cash</t>
  </si>
  <si>
    <t>III 
 - Accrued receivables</t>
  </si>
  <si>
    <t>IV
Deferred tax assets</t>
  </si>
  <si>
    <t>Operating assets  (А+Б)</t>
  </si>
  <si>
    <t>Off-balance-sheet assets</t>
  </si>
  <si>
    <t>Total assets</t>
  </si>
  <si>
    <t>TOTAL</t>
  </si>
  <si>
    <t>Balance sheet - liabilities per insurance company (in KM)</t>
  </si>
  <si>
    <t>L I A B I L I T I E S</t>
  </si>
  <si>
    <t>А. CAPITAL</t>
  </si>
  <si>
    <t>Share capital</t>
  </si>
  <si>
    <t>Retained profit</t>
  </si>
  <si>
    <t xml:space="preserve">Loss below the amount of capital </t>
  </si>
  <si>
    <t>B. LONG-TERM PROVISIONS</t>
  </si>
  <si>
    <t>C.  LIABILITIES (1+2)</t>
  </si>
  <si>
    <t>1. Long-term liabilities</t>
  </si>
  <si>
    <t>2. Short-term liabilities and accruals and deferred income</t>
  </si>
  <si>
    <t>Operating liabilities(A+B+C)</t>
  </si>
  <si>
    <t>Off-balance-sheet liabilities</t>
  </si>
  <si>
    <t>Total liabilities</t>
  </si>
  <si>
    <t>Income statement - per insurance company (in KM)</t>
  </si>
  <si>
    <t>ITEM</t>
  </si>
  <si>
    <t>Operating income</t>
  </si>
  <si>
    <t>Operating expenses</t>
  </si>
  <si>
    <t>Financial income</t>
  </si>
  <si>
    <t>Financial expenses</t>
  </si>
  <si>
    <t xml:space="preserve">Other income </t>
  </si>
  <si>
    <t>Other expenses</t>
  </si>
  <si>
    <t>Income from property value adjustment</t>
  </si>
  <si>
    <t xml:space="preserve">Expenses from property value adjustment </t>
  </si>
  <si>
    <t>Income from changes in accounting policies and correction of errors from previous years</t>
  </si>
  <si>
    <t>Expenses from changes in accounting policies and correction of errors from previous years</t>
  </si>
  <si>
    <t>Profit/loss in the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</si>
</sst>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 ;\-#,##0.00\ "/>
    <numFmt numFmtId="167" formatCode="_-* #,##0.00\ _K_M_-;\-* #,##0.00\ _K_M_-;_-* &quot;-&quot;??\ _K_M_-;_-@_-"/>
    <numFmt numFmtId="168" formatCode="#;;"/>
    <numFmt numFmtId="169" formatCode="000;;"/>
    <numFmt numFmtId="170" formatCode="_(* #,##0_);_(* \(#,##0\);_(* &quot;-&quot;??_);_(@_)"/>
    <numFmt numFmtId="171" formatCode="[$-1010409]#,##0.00;\-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</borders>
  <cellStyleXfs count="32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7" fillId="0" borderId="0" applyNumberFormat="0" applyFon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wrapText="1"/>
    </xf>
    <xf numFmtId="167" fontId="2" fillId="0" borderId="0" applyFont="0" applyFill="0" applyBorder="0" applyAlignment="0" applyProtection="0"/>
    <xf numFmtId="0" fontId="10" fillId="0" borderId="0"/>
    <xf numFmtId="0" fontId="6" fillId="0" borderId="0"/>
    <xf numFmtId="168" fontId="11" fillId="0" borderId="0" applyFill="0" applyBorder="0">
      <alignment horizontal="center" vertical="center" wrapText="1"/>
      <protection hidden="1"/>
    </xf>
    <xf numFmtId="169" fontId="11" fillId="0" borderId="0" applyFill="0" applyBorder="0">
      <alignment horizontal="center" vertical="center"/>
      <protection hidden="1"/>
    </xf>
    <xf numFmtId="0" fontId="9" fillId="0" borderId="0"/>
    <xf numFmtId="0" fontId="2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4" fontId="4" fillId="0" borderId="0" applyFont="0" applyFill="0" applyBorder="0" applyAlignment="0" applyProtection="0"/>
    <xf numFmtId="0" fontId="5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0" fillId="0" borderId="0">
      <alignment wrapText="1"/>
    </xf>
  </cellStyleXfs>
  <cellXfs count="30">
    <xf numFmtId="0" fontId="0" fillId="0" borderId="0" xfId="0"/>
    <xf numFmtId="0" fontId="0" fillId="0" borderId="0" xfId="0" applyAlignment="1">
      <alignment horizontal="center"/>
    </xf>
    <xf numFmtId="0" fontId="13" fillId="0" borderId="0" xfId="0" applyFont="1"/>
    <xf numFmtId="0" fontId="13" fillId="0" borderId="0" xfId="0" applyFont="1" applyFill="1"/>
    <xf numFmtId="0" fontId="15" fillId="0" borderId="0" xfId="0" applyFont="1"/>
    <xf numFmtId="0" fontId="12" fillId="0" borderId="0" xfId="0" applyFont="1"/>
    <xf numFmtId="0" fontId="15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" fillId="0" borderId="0" xfId="0" applyFont="1"/>
    <xf numFmtId="0" fontId="18" fillId="0" borderId="0" xfId="0" applyFont="1"/>
    <xf numFmtId="0" fontId="14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18" fillId="0" borderId="0" xfId="0" applyFont="1" applyFill="1"/>
    <xf numFmtId="3" fontId="3" fillId="0" borderId="1" xfId="0" applyNumberFormat="1" applyFont="1" applyBorder="1" applyAlignment="1">
      <alignment vertical="center"/>
    </xf>
    <xf numFmtId="0" fontId="19" fillId="0" borderId="0" xfId="0" applyFont="1"/>
    <xf numFmtId="170" fontId="13" fillId="0" borderId="0" xfId="1" applyNumberFormat="1" applyFont="1"/>
    <xf numFmtId="170" fontId="13" fillId="0" borderId="0" xfId="1" applyNumberFormat="1" applyFont="1" applyFill="1"/>
    <xf numFmtId="3" fontId="0" fillId="0" borderId="0" xfId="0" applyNumberFormat="1"/>
    <xf numFmtId="0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3" fontId="13" fillId="0" borderId="0" xfId="0" applyNumberFormat="1" applyFont="1"/>
    <xf numFmtId="3" fontId="17" fillId="2" borderId="1" xfId="2" applyNumberFormat="1" applyFont="1" applyFill="1" applyBorder="1"/>
    <xf numFmtId="0" fontId="16" fillId="2" borderId="1" xfId="0" applyFont="1" applyFill="1" applyBorder="1" applyAlignment="1">
      <alignment horizontal="center" vertical="center"/>
    </xf>
    <xf numFmtId="171" fontId="21" fillId="0" borderId="1" xfId="0" applyNumberFormat="1" applyFont="1" applyFill="1" applyBorder="1" applyAlignment="1">
      <alignment horizontal="right" vertical="top" wrapText="1"/>
    </xf>
    <xf numFmtId="0" fontId="13" fillId="0" borderId="1" xfId="0" applyFont="1" applyFill="1" applyBorder="1"/>
    <xf numFmtId="166" fontId="3" fillId="0" borderId="1" xfId="1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16" fillId="2" borderId="1" xfId="1" applyNumberFormat="1" applyFont="1" applyFill="1" applyBorder="1" applyAlignment="1">
      <alignment horizontal="center" vertical="center" wrapText="1"/>
    </xf>
  </cellXfs>
  <cellStyles count="32">
    <cellStyle name="Aop" xfId="15" xr:uid="{00000000-0005-0000-0000-000000000000}"/>
    <cellStyle name="Comma" xfId="1" builtinId="3"/>
    <cellStyle name="Comma 2" xfId="6" xr:uid="{00000000-0005-0000-0000-000002000000}"/>
    <cellStyle name="Comma 3" xfId="18" xr:uid="{00000000-0005-0000-0000-000003000000}"/>
    <cellStyle name="Comma 4" xfId="11" xr:uid="{00000000-0005-0000-0000-000004000000}"/>
    <cellStyle name="Currency 2" xfId="21" xr:uid="{00000000-0005-0000-0000-000005000000}"/>
    <cellStyle name="Grupa" xfId="14" xr:uid="{00000000-0005-0000-0000-000006000000}"/>
    <cellStyle name="Hyperlink 2" xfId="8" xr:uid="{00000000-0005-0000-0000-000007000000}"/>
    <cellStyle name="Hyperlink 3" xfId="9" xr:uid="{00000000-0005-0000-0000-000008000000}"/>
    <cellStyle name="Normal" xfId="0" builtinId="0"/>
    <cellStyle name="Normal 11" xfId="27" xr:uid="{00000000-0005-0000-0000-00000A000000}"/>
    <cellStyle name="Normal 13" xfId="19" xr:uid="{00000000-0005-0000-0000-00000B000000}"/>
    <cellStyle name="Normal 2" xfId="3" xr:uid="{00000000-0005-0000-0000-00000C000000}"/>
    <cellStyle name="Normal 2 2" xfId="17" xr:uid="{00000000-0005-0000-0000-00000D000000}"/>
    <cellStyle name="Normal 2 2 2" xfId="13" xr:uid="{00000000-0005-0000-0000-00000E000000}"/>
    <cellStyle name="Normal 2 2 3" xfId="20" xr:uid="{00000000-0005-0000-0000-00000F000000}"/>
    <cellStyle name="Normal 2 3" xfId="23" xr:uid="{00000000-0005-0000-0000-000010000000}"/>
    <cellStyle name="Normal 2 4" xfId="26" xr:uid="{00000000-0005-0000-0000-000011000000}"/>
    <cellStyle name="Normal 2 4 2" xfId="16" xr:uid="{00000000-0005-0000-0000-000012000000}"/>
    <cellStyle name="Normal 2 5" xfId="4" xr:uid="{00000000-0005-0000-0000-000013000000}"/>
    <cellStyle name="Normal 3" xfId="2" xr:uid="{00000000-0005-0000-0000-000014000000}"/>
    <cellStyle name="Normal 3 2" xfId="7" xr:uid="{00000000-0005-0000-0000-000015000000}"/>
    <cellStyle name="Normal 3 3" xfId="29" xr:uid="{00000000-0005-0000-0000-000016000000}"/>
    <cellStyle name="Normal 3 4" xfId="30" xr:uid="{00000000-0005-0000-0000-000017000000}"/>
    <cellStyle name="Normal 3 5" xfId="24" xr:uid="{00000000-0005-0000-0000-000018000000}"/>
    <cellStyle name="Normal 3 6" xfId="28" xr:uid="{00000000-0005-0000-0000-000019000000}"/>
    <cellStyle name="Normal 4" xfId="10" xr:uid="{00000000-0005-0000-0000-00001A000000}"/>
    <cellStyle name="Normal 4 4 2" xfId="12" xr:uid="{00000000-0005-0000-0000-00001B000000}"/>
    <cellStyle name="Normal 5" xfId="22" xr:uid="{00000000-0005-0000-0000-00001C000000}"/>
    <cellStyle name="Normal 6" xfId="31" xr:uid="{00000000-0005-0000-0000-00001D000000}"/>
    <cellStyle name="Normal 9" xfId="25" xr:uid="{00000000-0005-0000-0000-00001E000000}"/>
    <cellStyle name="Percent 2" xfId="5" xr:uid="{00000000-0005-0000-0000-00001F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zoomScale="90" zoomScaleNormal="90" workbookViewId="0">
      <selection activeCell="A33" sqref="A33:A34"/>
    </sheetView>
  </sheetViews>
  <sheetFormatPr defaultRowHeight="12.75" x14ac:dyDescent="0.2"/>
  <cols>
    <col min="1" max="1" width="22.85546875" style="2" customWidth="1"/>
    <col min="2" max="2" width="4.85546875" style="3" bestFit="1" customWidth="1"/>
    <col min="3" max="3" width="11.5703125" style="2" customWidth="1"/>
    <col min="4" max="4" width="13.140625" style="2" bestFit="1" customWidth="1"/>
    <col min="5" max="5" width="14.85546875" style="2" bestFit="1" customWidth="1"/>
    <col min="6" max="6" width="12" style="2" bestFit="1" customWidth="1"/>
    <col min="7" max="7" width="8" style="2" customWidth="1"/>
    <col min="8" max="8" width="14.5703125" style="2" bestFit="1" customWidth="1"/>
    <col min="9" max="9" width="12.7109375" style="2" customWidth="1"/>
    <col min="10" max="10" width="12.85546875" style="2" customWidth="1"/>
    <col min="11" max="11" width="12.5703125" style="2" customWidth="1"/>
    <col min="12" max="12" width="7.85546875" style="2" customWidth="1"/>
    <col min="13" max="13" width="12" style="3" bestFit="1" customWidth="1"/>
    <col min="14" max="14" width="11.42578125" style="3" bestFit="1" customWidth="1"/>
    <col min="15" max="15" width="13" style="3" bestFit="1" customWidth="1"/>
    <col min="16" max="16384" width="9.140625" style="2"/>
  </cols>
  <sheetData>
    <row r="1" spans="1:15" s="4" customFormat="1" ht="21" customHeight="1" x14ac:dyDescent="0.25">
      <c r="A1" s="16" t="s">
        <v>15</v>
      </c>
      <c r="B1" s="5"/>
      <c r="C1" s="5"/>
      <c r="M1" s="6"/>
      <c r="N1" s="6"/>
      <c r="O1" s="6"/>
    </row>
    <row r="2" spans="1:15" s="8" customFormat="1" ht="108" customHeight="1" x14ac:dyDescent="0.25">
      <c r="A2" s="28" t="s">
        <v>16</v>
      </c>
      <c r="B2" s="28"/>
      <c r="C2" s="11" t="s">
        <v>17</v>
      </c>
      <c r="D2" s="11" t="s">
        <v>18</v>
      </c>
      <c r="E2" s="11" t="s">
        <v>19</v>
      </c>
      <c r="F2" s="11" t="s">
        <v>20</v>
      </c>
      <c r="G2" s="11" t="s">
        <v>21</v>
      </c>
      <c r="H2" s="11" t="s">
        <v>22</v>
      </c>
      <c r="I2" s="11" t="s">
        <v>23</v>
      </c>
      <c r="J2" s="11" t="s">
        <v>24</v>
      </c>
      <c r="K2" s="11" t="s">
        <v>25</v>
      </c>
      <c r="L2" s="11" t="s">
        <v>26</v>
      </c>
      <c r="M2" s="11" t="s">
        <v>27</v>
      </c>
      <c r="N2" s="11" t="s">
        <v>28</v>
      </c>
      <c r="O2" s="11" t="s">
        <v>29</v>
      </c>
    </row>
    <row r="3" spans="1:15" x14ac:dyDescent="0.2">
      <c r="A3" s="27" t="s">
        <v>13</v>
      </c>
      <c r="B3" s="20">
        <v>2018</v>
      </c>
      <c r="C3" s="13">
        <v>15960320</v>
      </c>
      <c r="D3" s="12">
        <v>10500</v>
      </c>
      <c r="E3" s="13">
        <v>5213571</v>
      </c>
      <c r="F3" s="13">
        <v>10736249</v>
      </c>
      <c r="G3" s="21"/>
      <c r="H3" s="13">
        <v>10109858</v>
      </c>
      <c r="I3" s="13"/>
      <c r="J3" s="13">
        <v>9432091</v>
      </c>
      <c r="K3" s="13">
        <v>677767</v>
      </c>
      <c r="L3" s="13"/>
      <c r="M3" s="13">
        <v>26070178</v>
      </c>
      <c r="N3" s="13">
        <v>3865</v>
      </c>
      <c r="O3" s="13">
        <v>26074043</v>
      </c>
    </row>
    <row r="4" spans="1:15" x14ac:dyDescent="0.2">
      <c r="A4" s="27"/>
      <c r="B4" s="20">
        <v>2017</v>
      </c>
      <c r="C4" s="13">
        <v>9739796</v>
      </c>
      <c r="D4" s="12"/>
      <c r="E4" s="13">
        <v>5301318</v>
      </c>
      <c r="F4" s="13">
        <v>4438478</v>
      </c>
      <c r="G4" s="21"/>
      <c r="H4" s="13">
        <v>15575997</v>
      </c>
      <c r="I4" s="13"/>
      <c r="J4" s="13">
        <v>15074192</v>
      </c>
      <c r="K4" s="13">
        <v>501805</v>
      </c>
      <c r="L4" s="13"/>
      <c r="M4" s="13">
        <v>25315793</v>
      </c>
      <c r="N4" s="13">
        <v>15304</v>
      </c>
      <c r="O4" s="13">
        <v>25331097</v>
      </c>
    </row>
    <row r="5" spans="1:15" x14ac:dyDescent="0.2">
      <c r="A5" s="27" t="s">
        <v>0</v>
      </c>
      <c r="B5" s="20">
        <v>2018</v>
      </c>
      <c r="C5" s="13">
        <v>26447452</v>
      </c>
      <c r="D5" s="13">
        <v>26721</v>
      </c>
      <c r="E5" s="13">
        <v>15500357</v>
      </c>
      <c r="F5" s="13">
        <v>10920374</v>
      </c>
      <c r="G5" s="21"/>
      <c r="H5" s="13">
        <v>11668890</v>
      </c>
      <c r="I5" s="13">
        <v>64422</v>
      </c>
      <c r="J5" s="13">
        <v>9711302</v>
      </c>
      <c r="K5" s="13">
        <v>1893166</v>
      </c>
      <c r="L5" s="13"/>
      <c r="M5" s="13">
        <v>38116342</v>
      </c>
      <c r="N5" s="13">
        <v>39437</v>
      </c>
      <c r="O5" s="13">
        <v>38155779</v>
      </c>
    </row>
    <row r="6" spans="1:15" x14ac:dyDescent="0.2">
      <c r="A6" s="27"/>
      <c r="B6" s="20">
        <v>2017</v>
      </c>
      <c r="C6" s="13">
        <v>28338177</v>
      </c>
      <c r="D6" s="13">
        <v>27756</v>
      </c>
      <c r="E6" s="13">
        <v>11239070</v>
      </c>
      <c r="F6" s="13">
        <v>17071351</v>
      </c>
      <c r="G6" s="21"/>
      <c r="H6" s="13">
        <v>6962325</v>
      </c>
      <c r="I6" s="13">
        <v>62341</v>
      </c>
      <c r="J6" s="13">
        <v>5433275</v>
      </c>
      <c r="K6" s="13">
        <v>1466709</v>
      </c>
      <c r="L6" s="13"/>
      <c r="M6" s="13">
        <v>35300502</v>
      </c>
      <c r="N6" s="13">
        <v>54184</v>
      </c>
      <c r="O6" s="13">
        <v>35354686</v>
      </c>
    </row>
    <row r="7" spans="1:15" s="3" customFormat="1" x14ac:dyDescent="0.2">
      <c r="A7" s="27" t="s">
        <v>1</v>
      </c>
      <c r="B7" s="20">
        <v>2018</v>
      </c>
      <c r="C7" s="13">
        <v>26830931</v>
      </c>
      <c r="D7" s="13">
        <v>315579</v>
      </c>
      <c r="E7" s="13">
        <v>8671684</v>
      </c>
      <c r="F7" s="13">
        <v>17843668</v>
      </c>
      <c r="G7" s="21"/>
      <c r="H7" s="13">
        <v>10565045</v>
      </c>
      <c r="I7" s="13"/>
      <c r="J7" s="13">
        <v>7026324</v>
      </c>
      <c r="K7" s="13">
        <v>3538721</v>
      </c>
      <c r="L7" s="13"/>
      <c r="M7" s="13">
        <v>37395976</v>
      </c>
      <c r="N7" s="13"/>
      <c r="O7" s="13">
        <v>37395976</v>
      </c>
    </row>
    <row r="8" spans="1:15" x14ac:dyDescent="0.2">
      <c r="A8" s="27"/>
      <c r="B8" s="20">
        <v>2017</v>
      </c>
      <c r="C8" s="13">
        <v>20189158</v>
      </c>
      <c r="D8" s="13">
        <v>443764</v>
      </c>
      <c r="E8" s="13">
        <v>8811772</v>
      </c>
      <c r="F8" s="13">
        <v>10933622</v>
      </c>
      <c r="G8" s="21"/>
      <c r="H8" s="13">
        <v>16893576</v>
      </c>
      <c r="I8" s="13"/>
      <c r="J8" s="13">
        <v>13461682</v>
      </c>
      <c r="K8" s="13">
        <v>3431894</v>
      </c>
      <c r="L8" s="13"/>
      <c r="M8" s="13">
        <v>37082734</v>
      </c>
      <c r="N8" s="13"/>
      <c r="O8" s="13">
        <v>37082734</v>
      </c>
    </row>
    <row r="9" spans="1:15" x14ac:dyDescent="0.2">
      <c r="A9" s="27" t="s">
        <v>2</v>
      </c>
      <c r="B9" s="20">
        <v>2018</v>
      </c>
      <c r="C9" s="13">
        <v>7742427</v>
      </c>
      <c r="D9" s="13">
        <v>33980</v>
      </c>
      <c r="E9" s="13">
        <v>1520498</v>
      </c>
      <c r="F9" s="13">
        <v>6187949</v>
      </c>
      <c r="G9" s="21"/>
      <c r="H9" s="13">
        <v>3682658</v>
      </c>
      <c r="I9" s="13">
        <v>338986</v>
      </c>
      <c r="J9" s="13">
        <v>3046098</v>
      </c>
      <c r="K9" s="13">
        <v>297574</v>
      </c>
      <c r="L9" s="13"/>
      <c r="M9" s="13">
        <v>11425085</v>
      </c>
      <c r="N9" s="13"/>
      <c r="O9" s="13">
        <v>11425085</v>
      </c>
    </row>
    <row r="10" spans="1:15" x14ac:dyDescent="0.2">
      <c r="A10" s="27"/>
      <c r="B10" s="20">
        <v>2017</v>
      </c>
      <c r="C10" s="13">
        <v>5820544</v>
      </c>
      <c r="D10" s="13">
        <v>32256</v>
      </c>
      <c r="E10" s="13">
        <v>1317854</v>
      </c>
      <c r="F10" s="13">
        <v>4470434</v>
      </c>
      <c r="G10" s="21"/>
      <c r="H10" s="13">
        <v>3945366</v>
      </c>
      <c r="I10" s="13">
        <v>835259</v>
      </c>
      <c r="J10" s="13">
        <v>2774264</v>
      </c>
      <c r="K10" s="13">
        <v>335843</v>
      </c>
      <c r="L10" s="13"/>
      <c r="M10" s="13">
        <v>9765910</v>
      </c>
      <c r="N10" s="13"/>
      <c r="O10" s="13">
        <v>9765910</v>
      </c>
    </row>
    <row r="11" spans="1:15" x14ac:dyDescent="0.2">
      <c r="A11" s="27" t="s">
        <v>3</v>
      </c>
      <c r="B11" s="20">
        <v>2018</v>
      </c>
      <c r="C11" s="13">
        <v>98236175</v>
      </c>
      <c r="D11" s="13"/>
      <c r="E11" s="13">
        <v>231525</v>
      </c>
      <c r="F11" s="13">
        <v>98004650</v>
      </c>
      <c r="G11" s="21"/>
      <c r="H11" s="13">
        <v>10189833</v>
      </c>
      <c r="I11" s="13">
        <v>62840</v>
      </c>
      <c r="J11" s="13">
        <v>8244801</v>
      </c>
      <c r="K11" s="13">
        <v>1882192</v>
      </c>
      <c r="L11" s="13"/>
      <c r="M11" s="13">
        <v>108426008</v>
      </c>
      <c r="N11" s="13"/>
      <c r="O11" s="13">
        <v>108426008</v>
      </c>
    </row>
    <row r="12" spans="1:15" x14ac:dyDescent="0.2">
      <c r="A12" s="27"/>
      <c r="B12" s="20">
        <v>2017</v>
      </c>
      <c r="C12" s="13">
        <v>86429310</v>
      </c>
      <c r="D12" s="13"/>
      <c r="E12" s="13">
        <v>133812</v>
      </c>
      <c r="F12" s="13">
        <v>86295498</v>
      </c>
      <c r="G12" s="21"/>
      <c r="H12" s="13">
        <v>11231512</v>
      </c>
      <c r="I12" s="13">
        <v>46447</v>
      </c>
      <c r="J12" s="13">
        <v>9313466</v>
      </c>
      <c r="K12" s="13">
        <v>1871599</v>
      </c>
      <c r="L12" s="13"/>
      <c r="M12" s="13">
        <v>97660822</v>
      </c>
      <c r="N12" s="13"/>
      <c r="O12" s="13">
        <v>97660822</v>
      </c>
    </row>
    <row r="13" spans="1:15" x14ac:dyDescent="0.2">
      <c r="A13" s="27" t="s">
        <v>4</v>
      </c>
      <c r="B13" s="20">
        <v>2018</v>
      </c>
      <c r="C13" s="13">
        <v>13642762</v>
      </c>
      <c r="D13" s="13">
        <v>22255</v>
      </c>
      <c r="E13" s="13">
        <v>9999799</v>
      </c>
      <c r="F13" s="13">
        <v>3620708</v>
      </c>
      <c r="G13" s="21"/>
      <c r="H13" s="13">
        <v>2613095</v>
      </c>
      <c r="I13" s="13">
        <v>151753</v>
      </c>
      <c r="J13" s="13">
        <v>1143488</v>
      </c>
      <c r="K13" s="13">
        <v>1317854</v>
      </c>
      <c r="L13" s="13"/>
      <c r="M13" s="13">
        <v>16255857</v>
      </c>
      <c r="N13" s="13">
        <v>3161</v>
      </c>
      <c r="O13" s="13">
        <v>16259018</v>
      </c>
    </row>
    <row r="14" spans="1:15" x14ac:dyDescent="0.2">
      <c r="A14" s="27"/>
      <c r="B14" s="20">
        <v>2017</v>
      </c>
      <c r="C14" s="13">
        <v>15592045</v>
      </c>
      <c r="D14" s="13">
        <v>37564</v>
      </c>
      <c r="E14" s="13">
        <v>10080941</v>
      </c>
      <c r="F14" s="13">
        <v>5473540</v>
      </c>
      <c r="G14" s="21"/>
      <c r="H14" s="13">
        <v>1878406</v>
      </c>
      <c r="I14" s="13">
        <v>151753</v>
      </c>
      <c r="J14" s="13">
        <v>445655</v>
      </c>
      <c r="K14" s="13">
        <v>1280998</v>
      </c>
      <c r="L14" s="13"/>
      <c r="M14" s="13">
        <v>17470451</v>
      </c>
      <c r="N14" s="13"/>
      <c r="O14" s="13">
        <v>17470451</v>
      </c>
    </row>
    <row r="15" spans="1:15" x14ac:dyDescent="0.2">
      <c r="A15" s="27" t="s">
        <v>12</v>
      </c>
      <c r="B15" s="20">
        <v>2018</v>
      </c>
      <c r="C15" s="13">
        <v>11650286</v>
      </c>
      <c r="D15" s="13">
        <v>18386</v>
      </c>
      <c r="E15" s="13">
        <v>1304236</v>
      </c>
      <c r="F15" s="13">
        <v>10327664</v>
      </c>
      <c r="G15" s="21"/>
      <c r="H15" s="13">
        <v>6022619</v>
      </c>
      <c r="I15" s="13">
        <v>5067</v>
      </c>
      <c r="J15" s="13">
        <v>5734989</v>
      </c>
      <c r="K15" s="13">
        <v>280052</v>
      </c>
      <c r="L15" s="13">
        <v>2511</v>
      </c>
      <c r="M15" s="13">
        <v>17672905</v>
      </c>
      <c r="N15" s="13"/>
      <c r="O15" s="13">
        <v>17672905</v>
      </c>
    </row>
    <row r="16" spans="1:15" x14ac:dyDescent="0.2">
      <c r="A16" s="27"/>
      <c r="B16" s="20">
        <v>2017</v>
      </c>
      <c r="C16" s="13">
        <v>6429272</v>
      </c>
      <c r="D16" s="13">
        <v>30500</v>
      </c>
      <c r="E16" s="13">
        <v>1643378</v>
      </c>
      <c r="F16" s="13">
        <v>4755394</v>
      </c>
      <c r="G16" s="21"/>
      <c r="H16" s="13">
        <v>8775827</v>
      </c>
      <c r="I16" s="13">
        <v>3195</v>
      </c>
      <c r="J16" s="13">
        <v>8506873</v>
      </c>
      <c r="K16" s="13">
        <v>263943</v>
      </c>
      <c r="L16" s="13">
        <v>1816</v>
      </c>
      <c r="M16" s="13">
        <v>15205099</v>
      </c>
      <c r="N16" s="13">
        <v>877</v>
      </c>
      <c r="O16" s="13">
        <v>15205976</v>
      </c>
    </row>
    <row r="17" spans="1:15" x14ac:dyDescent="0.2">
      <c r="A17" s="27" t="s">
        <v>14</v>
      </c>
      <c r="B17" s="20">
        <v>2018</v>
      </c>
      <c r="C17" s="13">
        <v>35081253</v>
      </c>
      <c r="D17" s="13">
        <v>13931</v>
      </c>
      <c r="E17" s="13">
        <v>24822841</v>
      </c>
      <c r="F17" s="13">
        <v>10244481</v>
      </c>
      <c r="G17" s="13"/>
      <c r="H17" s="13">
        <v>5467715</v>
      </c>
      <c r="I17" s="13">
        <v>11047</v>
      </c>
      <c r="J17" s="13">
        <v>5255473</v>
      </c>
      <c r="K17" s="13">
        <v>201195</v>
      </c>
      <c r="L17" s="13"/>
      <c r="M17" s="13">
        <v>40548968</v>
      </c>
      <c r="N17" s="13">
        <v>4818</v>
      </c>
      <c r="O17" s="13">
        <v>40553786</v>
      </c>
    </row>
    <row r="18" spans="1:15" x14ac:dyDescent="0.2">
      <c r="A18" s="27"/>
      <c r="B18" s="20">
        <v>2017</v>
      </c>
      <c r="C18" s="13">
        <v>36854133</v>
      </c>
      <c r="D18" s="13">
        <v>12039</v>
      </c>
      <c r="E18" s="13">
        <v>24870289</v>
      </c>
      <c r="F18" s="13">
        <v>11971805</v>
      </c>
      <c r="G18" s="21"/>
      <c r="H18" s="13">
        <v>4002165</v>
      </c>
      <c r="I18" s="13">
        <v>18257</v>
      </c>
      <c r="J18" s="13">
        <v>3767773</v>
      </c>
      <c r="K18" s="13">
        <v>216135</v>
      </c>
      <c r="L18" s="13"/>
      <c r="M18" s="13">
        <v>40856298</v>
      </c>
      <c r="N18" s="13"/>
      <c r="O18" s="13">
        <v>40856298</v>
      </c>
    </row>
    <row r="19" spans="1:15" s="3" customFormat="1" x14ac:dyDescent="0.2">
      <c r="A19" s="27" t="s">
        <v>5</v>
      </c>
      <c r="B19" s="20">
        <v>2018</v>
      </c>
      <c r="C19" s="13">
        <v>12551227</v>
      </c>
      <c r="D19" s="13">
        <v>4882</v>
      </c>
      <c r="E19" s="13">
        <v>8111603</v>
      </c>
      <c r="F19" s="13">
        <v>4434742</v>
      </c>
      <c r="G19" s="21"/>
      <c r="H19" s="13">
        <v>8451975</v>
      </c>
      <c r="I19" s="13">
        <v>58420</v>
      </c>
      <c r="J19" s="13">
        <v>7410941</v>
      </c>
      <c r="K19" s="13">
        <v>982614</v>
      </c>
      <c r="L19" s="13"/>
      <c r="M19" s="13">
        <v>21003202</v>
      </c>
      <c r="N19" s="13"/>
      <c r="O19" s="13">
        <v>21003202</v>
      </c>
    </row>
    <row r="20" spans="1:15" x14ac:dyDescent="0.2">
      <c r="A20" s="27"/>
      <c r="B20" s="20">
        <v>2017</v>
      </c>
      <c r="C20" s="13">
        <v>11018623</v>
      </c>
      <c r="D20" s="13">
        <v>5911</v>
      </c>
      <c r="E20" s="13">
        <v>6654824</v>
      </c>
      <c r="F20" s="13">
        <v>4357888</v>
      </c>
      <c r="G20" s="21"/>
      <c r="H20" s="13">
        <v>7015939</v>
      </c>
      <c r="I20" s="13">
        <v>39817</v>
      </c>
      <c r="J20" s="13">
        <v>6322589</v>
      </c>
      <c r="K20" s="13">
        <v>653533</v>
      </c>
      <c r="L20" s="13"/>
      <c r="M20" s="13">
        <v>18034562</v>
      </c>
      <c r="N20" s="13">
        <v>551331</v>
      </c>
      <c r="O20" s="13">
        <v>18585893</v>
      </c>
    </row>
    <row r="21" spans="1:15" x14ac:dyDescent="0.2">
      <c r="A21" s="27" t="s">
        <v>6</v>
      </c>
      <c r="B21" s="20">
        <v>2018</v>
      </c>
      <c r="C21" s="13">
        <v>16087404</v>
      </c>
      <c r="D21" s="13">
        <v>45696</v>
      </c>
      <c r="E21" s="13">
        <v>7452939</v>
      </c>
      <c r="F21" s="13">
        <v>8588769</v>
      </c>
      <c r="G21" s="21"/>
      <c r="H21" s="13">
        <v>2128795</v>
      </c>
      <c r="I21" s="13">
        <v>425608</v>
      </c>
      <c r="J21" s="13">
        <v>1392334</v>
      </c>
      <c r="K21" s="13">
        <v>310853</v>
      </c>
      <c r="L21" s="13"/>
      <c r="M21" s="13">
        <v>18216199</v>
      </c>
      <c r="N21" s="13"/>
      <c r="O21" s="13">
        <v>18216199</v>
      </c>
    </row>
    <row r="22" spans="1:15" x14ac:dyDescent="0.2">
      <c r="A22" s="27"/>
      <c r="B22" s="20">
        <v>2017</v>
      </c>
      <c r="C22" s="13">
        <v>12464486</v>
      </c>
      <c r="D22" s="13">
        <v>1464</v>
      </c>
      <c r="E22" s="13">
        <v>5748287</v>
      </c>
      <c r="F22" s="13">
        <v>6714735</v>
      </c>
      <c r="G22" s="21"/>
      <c r="H22" s="13">
        <v>2013242</v>
      </c>
      <c r="I22" s="13">
        <v>59676</v>
      </c>
      <c r="J22" s="13">
        <v>1514714</v>
      </c>
      <c r="K22" s="13">
        <v>411085</v>
      </c>
      <c r="L22" s="13">
        <v>27767</v>
      </c>
      <c r="M22" s="13">
        <v>14477728</v>
      </c>
      <c r="N22" s="13"/>
      <c r="O22" s="13">
        <v>14477728</v>
      </c>
    </row>
    <row r="23" spans="1:15" x14ac:dyDescent="0.2">
      <c r="A23" s="27" t="s">
        <v>7</v>
      </c>
      <c r="B23" s="20">
        <v>2018</v>
      </c>
      <c r="C23" s="13">
        <v>2288000</v>
      </c>
      <c r="D23" s="13">
        <v>50648</v>
      </c>
      <c r="E23" s="13">
        <v>365414</v>
      </c>
      <c r="F23" s="13">
        <v>1871938</v>
      </c>
      <c r="G23" s="21"/>
      <c r="H23" s="13">
        <v>1292609</v>
      </c>
      <c r="I23" s="13">
        <v>19611</v>
      </c>
      <c r="J23" s="13">
        <v>942984</v>
      </c>
      <c r="K23" s="13">
        <v>330014</v>
      </c>
      <c r="L23" s="13"/>
      <c r="M23" s="13">
        <v>3580609</v>
      </c>
      <c r="N23" s="13"/>
      <c r="O23" s="13">
        <v>3580609</v>
      </c>
    </row>
    <row r="24" spans="1:15" x14ac:dyDescent="0.2">
      <c r="A24" s="27"/>
      <c r="B24" s="20">
        <v>2017</v>
      </c>
      <c r="C24" s="13"/>
      <c r="D24" s="13"/>
      <c r="E24" s="13"/>
      <c r="F24" s="13"/>
      <c r="G24" s="21"/>
      <c r="H24" s="13"/>
      <c r="I24" s="13"/>
      <c r="J24" s="13"/>
      <c r="K24" s="13"/>
      <c r="L24" s="13"/>
      <c r="M24" s="13"/>
      <c r="N24" s="13"/>
      <c r="O24" s="13"/>
    </row>
    <row r="25" spans="1:15" x14ac:dyDescent="0.2">
      <c r="A25" s="27" t="s">
        <v>8</v>
      </c>
      <c r="B25" s="20">
        <v>2018</v>
      </c>
      <c r="C25" s="13">
        <v>4051835</v>
      </c>
      <c r="D25" s="13">
        <v>9126</v>
      </c>
      <c r="E25" s="13">
        <v>640606</v>
      </c>
      <c r="F25" s="13">
        <v>3402103</v>
      </c>
      <c r="G25" s="21"/>
      <c r="H25" s="13">
        <v>2329639</v>
      </c>
      <c r="I25" s="13">
        <v>700</v>
      </c>
      <c r="J25" s="13">
        <v>2164261</v>
      </c>
      <c r="K25" s="13">
        <v>164678</v>
      </c>
      <c r="L25" s="13"/>
      <c r="M25" s="13">
        <v>6381474</v>
      </c>
      <c r="N25" s="13"/>
      <c r="O25" s="13">
        <v>6381474</v>
      </c>
    </row>
    <row r="26" spans="1:15" x14ac:dyDescent="0.2">
      <c r="A26" s="27"/>
      <c r="B26" s="20">
        <v>2017</v>
      </c>
      <c r="C26" s="13">
        <v>3411987</v>
      </c>
      <c r="D26" s="13">
        <v>11232</v>
      </c>
      <c r="E26" s="13">
        <v>115051</v>
      </c>
      <c r="F26" s="13">
        <v>3285704</v>
      </c>
      <c r="G26" s="21"/>
      <c r="H26" s="13">
        <v>1778336</v>
      </c>
      <c r="I26" s="13">
        <v>700</v>
      </c>
      <c r="J26" s="13">
        <v>1676137</v>
      </c>
      <c r="K26" s="13">
        <v>101499</v>
      </c>
      <c r="L26" s="13"/>
      <c r="M26" s="13">
        <v>5190323</v>
      </c>
      <c r="N26" s="13"/>
      <c r="O26" s="13">
        <v>5190323</v>
      </c>
    </row>
    <row r="27" spans="1:15" x14ac:dyDescent="0.2">
      <c r="A27" s="27" t="s">
        <v>9</v>
      </c>
      <c r="B27" s="20">
        <v>2018</v>
      </c>
      <c r="C27" s="13">
        <v>12315652.949999999</v>
      </c>
      <c r="D27" s="13">
        <v>135362.32</v>
      </c>
      <c r="E27" s="13">
        <v>6914582.5700000003</v>
      </c>
      <c r="F27" s="13">
        <v>5265708.0599999996</v>
      </c>
      <c r="G27" s="21"/>
      <c r="H27" s="13">
        <v>9918579.5299999993</v>
      </c>
      <c r="I27" s="13">
        <v>8179.8</v>
      </c>
      <c r="J27" s="13">
        <v>7430962.5499999998</v>
      </c>
      <c r="K27" s="13">
        <v>2269437.1800000002</v>
      </c>
      <c r="L27" s="13">
        <v>210000</v>
      </c>
      <c r="M27" s="13">
        <v>22234232.48</v>
      </c>
      <c r="N27" s="13">
        <v>2021578.93</v>
      </c>
      <c r="O27" s="13">
        <v>24255811.41</v>
      </c>
    </row>
    <row r="28" spans="1:15" x14ac:dyDescent="0.2">
      <c r="A28" s="27"/>
      <c r="B28" s="20">
        <v>2017</v>
      </c>
      <c r="C28" s="13">
        <v>11659624.99</v>
      </c>
      <c r="D28" s="13">
        <v>87892</v>
      </c>
      <c r="E28" s="13">
        <v>3172638.23</v>
      </c>
      <c r="F28" s="13">
        <v>8399094.7599999998</v>
      </c>
      <c r="G28" s="21"/>
      <c r="H28" s="13">
        <v>6924414.9199999999</v>
      </c>
      <c r="I28" s="13">
        <v>8551.17</v>
      </c>
      <c r="J28" s="13">
        <v>5722879.6600000001</v>
      </c>
      <c r="K28" s="13">
        <v>1192984.0900000001</v>
      </c>
      <c r="L28" s="13"/>
      <c r="M28" s="13">
        <v>18584039.91</v>
      </c>
      <c r="N28" s="13">
        <v>1999366</v>
      </c>
      <c r="O28" s="13">
        <v>20583405.91</v>
      </c>
    </row>
    <row r="29" spans="1:15" x14ac:dyDescent="0.2">
      <c r="A29" s="27" t="s">
        <v>10</v>
      </c>
      <c r="B29" s="20">
        <v>2018</v>
      </c>
      <c r="C29" s="13">
        <v>51098524.539999999</v>
      </c>
      <c r="D29" s="13">
        <v>251670.78</v>
      </c>
      <c r="E29" s="13">
        <v>9009084.0099999998</v>
      </c>
      <c r="F29" s="13">
        <v>41837769.75</v>
      </c>
      <c r="G29" s="21"/>
      <c r="H29" s="13">
        <v>24844948.739999998</v>
      </c>
      <c r="I29" s="13">
        <v>70427.740000000005</v>
      </c>
      <c r="J29" s="13">
        <v>9668119.5999999996</v>
      </c>
      <c r="K29" s="13">
        <v>14985061.24</v>
      </c>
      <c r="L29" s="13">
        <v>121340.16</v>
      </c>
      <c r="M29" s="13">
        <v>75943473.280000001</v>
      </c>
      <c r="N29" s="13">
        <v>1728194.12</v>
      </c>
      <c r="O29" s="13">
        <v>77671667.400000006</v>
      </c>
    </row>
    <row r="30" spans="1:15" x14ac:dyDescent="0.2">
      <c r="A30" s="27"/>
      <c r="B30" s="20">
        <v>2017</v>
      </c>
      <c r="C30" s="13">
        <v>46747547.270000003</v>
      </c>
      <c r="D30" s="13">
        <v>94642.21</v>
      </c>
      <c r="E30" s="13">
        <v>10420753.779999999</v>
      </c>
      <c r="F30" s="13">
        <v>36232151.280000001</v>
      </c>
      <c r="G30" s="21"/>
      <c r="H30" s="13">
        <v>21757950.530000001</v>
      </c>
      <c r="I30" s="13">
        <v>34678.53</v>
      </c>
      <c r="J30" s="13">
        <v>5931344.4000000004</v>
      </c>
      <c r="K30" s="13">
        <v>15780709.83</v>
      </c>
      <c r="L30" s="13">
        <v>11217.77</v>
      </c>
      <c r="M30" s="13">
        <v>68505497.799999997</v>
      </c>
      <c r="N30" s="13">
        <v>1841418</v>
      </c>
      <c r="O30" s="13">
        <v>70346915.799999997</v>
      </c>
    </row>
    <row r="31" spans="1:15" x14ac:dyDescent="0.2">
      <c r="A31" s="27" t="s">
        <v>11</v>
      </c>
      <c r="B31" s="20">
        <v>2018</v>
      </c>
      <c r="C31" s="12">
        <v>20859217</v>
      </c>
      <c r="D31" s="12">
        <v>150821</v>
      </c>
      <c r="E31" s="12">
        <v>8182363</v>
      </c>
      <c r="F31" s="12">
        <v>12526033</v>
      </c>
      <c r="G31" s="15"/>
      <c r="H31" s="12">
        <v>9409834</v>
      </c>
      <c r="I31" s="12">
        <v>105967</v>
      </c>
      <c r="J31" s="12">
        <v>7611750</v>
      </c>
      <c r="K31" s="12">
        <v>1692117</v>
      </c>
      <c r="L31" s="12"/>
      <c r="M31" s="12">
        <v>30269051</v>
      </c>
      <c r="N31" s="12">
        <v>10875</v>
      </c>
      <c r="O31" s="12">
        <v>30279926</v>
      </c>
    </row>
    <row r="32" spans="1:15" x14ac:dyDescent="0.2">
      <c r="A32" s="27"/>
      <c r="B32" s="20">
        <v>2017</v>
      </c>
      <c r="C32" s="12">
        <v>14579693</v>
      </c>
      <c r="D32" s="12">
        <v>182821</v>
      </c>
      <c r="E32" s="12">
        <v>8404419</v>
      </c>
      <c r="F32" s="12">
        <v>5992453</v>
      </c>
      <c r="G32" s="15"/>
      <c r="H32" s="12">
        <v>14700572</v>
      </c>
      <c r="I32" s="12">
        <v>54884</v>
      </c>
      <c r="J32" s="12">
        <v>13491102</v>
      </c>
      <c r="K32" s="12">
        <v>1154586</v>
      </c>
      <c r="L32" s="12"/>
      <c r="M32" s="12">
        <v>29280265</v>
      </c>
      <c r="N32" s="12">
        <v>2000</v>
      </c>
      <c r="O32" s="12">
        <v>29282265</v>
      </c>
    </row>
    <row r="33" spans="1:15" s="10" customFormat="1" ht="18" customHeight="1" x14ac:dyDescent="0.2">
      <c r="A33" s="29" t="s">
        <v>30</v>
      </c>
      <c r="B33" s="24">
        <v>2018</v>
      </c>
      <c r="C33" s="23">
        <f>C3+C5+C7+C9+C11+C13+C15+C17+C19+C21+C23+C25+C27+C29+C31</f>
        <v>354843466.49000001</v>
      </c>
      <c r="D33" s="23">
        <f>D3+D5+D7+D9+D11+D13+D15+D17+D19+D21+D23+D25+D27+D29+D31</f>
        <v>1089558.1000000001</v>
      </c>
      <c r="E33" s="23">
        <f>E3+E5+E7+E9+E11+E13+E15+E17+E19+E21+E23+E25+E27+E29+E31-1</f>
        <v>107941101.58</v>
      </c>
      <c r="F33" s="23">
        <f>F3+F5+F7+F9+F11+F13+F15+F17+F19+F21+F23+F25+F27+F29+F31</f>
        <v>245812805.81</v>
      </c>
      <c r="G33" s="23">
        <f>G3+G5+G7+G9+G11+G13+G15+G17+G19+G21+G23+G25+G27+G29+G31</f>
        <v>0</v>
      </c>
      <c r="H33" s="23">
        <f>H3+H5+H7+H9+H11+H13+H15+H17+H19+H21+H23+H25+H27+H29+H31</f>
        <v>118696093.27</v>
      </c>
      <c r="I33" s="23">
        <f>I3+I5+I7+I9+I11+I13+I15+I17+I19+I21+I23+I25+I27+I29+I31</f>
        <v>1323028.54</v>
      </c>
      <c r="J33" s="23">
        <f>J3+J5+J7+J9+J11+J13+J15+J17+J19+J21+J23+J25+J27+J29+J31</f>
        <v>86215918.149999991</v>
      </c>
      <c r="K33" s="23">
        <f>K3+K5+K7+K9+K11+K13+K15+K17+K19+K21+K23+K25+K27+K29+K31+1</f>
        <v>30823296.420000002</v>
      </c>
      <c r="L33" s="23">
        <f>L3+L5+L7+L9+L11+L13+L15+L17+L19+L21+L23+L25+L27+L29+L31</f>
        <v>333851.16000000003</v>
      </c>
      <c r="M33" s="23">
        <f>M3+M5+M7+M9+M11+M13+M15+M17+M19+M21+M23+M25+M27+M29+M31-1</f>
        <v>473539558.75999999</v>
      </c>
      <c r="N33" s="23">
        <f>N3+N5+N7+N9+N11+N13+N15+N17+N19+N21+N23+N25+N27+N29+N31</f>
        <v>3811929.05</v>
      </c>
      <c r="O33" s="23">
        <f>O3+O5+O7+O9+O11+O13+O15+O17+O19+O21+O23+O25+O27+O29+O31-1</f>
        <v>477351487.81000006</v>
      </c>
    </row>
    <row r="34" spans="1:15" s="10" customFormat="1" ht="16.5" customHeight="1" x14ac:dyDescent="0.2">
      <c r="A34" s="29"/>
      <c r="B34" s="24">
        <v>2017</v>
      </c>
      <c r="C34" s="23">
        <f>C4+C6+C8+C10+C12+C14+C16+C18+C20+C22+C24+C26+C28+C30+C32+1</f>
        <v>309274397.25999999</v>
      </c>
      <c r="D34" s="23">
        <f t="shared" ref="D34:N34" si="0">D4+D6+D8+D10+D12+D14+D16+D18+D20+D22+D24+D26+D28+D30+D32</f>
        <v>967841.21</v>
      </c>
      <c r="E34" s="23">
        <f>E4+E6+E8+E10+E12+E14+E16+E18+E20+E22+E24+E26+E28+E30+E32+1</f>
        <v>97914408.010000005</v>
      </c>
      <c r="F34" s="23">
        <f>F4+F6+F8+F10+F12+F14+F16+F18+F20+F22+F24+F26+F28+F30+F32+1</f>
        <v>210392149.03999999</v>
      </c>
      <c r="G34" s="23">
        <f t="shared" si="0"/>
        <v>0</v>
      </c>
      <c r="H34" s="23">
        <f>H4+H6+H8+H10+H12+H14+H16+H18+H20+H22+H24+H26+H28+H30+H32</f>
        <v>123455628.45</v>
      </c>
      <c r="I34" s="23">
        <f t="shared" si="0"/>
        <v>1315558.7</v>
      </c>
      <c r="J34" s="23">
        <f>J4+J6+J8+J10+J12+J14+J16+J18+J20+J22+J24+J26+J28+J30+J32</f>
        <v>93435946.060000002</v>
      </c>
      <c r="K34" s="23">
        <f t="shared" si="0"/>
        <v>28663322.920000002</v>
      </c>
      <c r="L34" s="23">
        <f t="shared" si="0"/>
        <v>40800.770000000004</v>
      </c>
      <c r="M34" s="23">
        <f>M4+M6+M8+M10+M12+M14+M16+M18+M20+M22+M24+M26+M28+M30+M32+1</f>
        <v>432730025.71000004</v>
      </c>
      <c r="N34" s="23">
        <f t="shared" si="0"/>
        <v>4464480</v>
      </c>
      <c r="O34" s="23">
        <f>O4+O6+O8+O10+O12+O14+O16+O18+O20+O22+O24+O26+O28+O30+O32+1</f>
        <v>437194505.71000004</v>
      </c>
    </row>
    <row r="37" spans="1:15" x14ac:dyDescent="0.2">
      <c r="F37" s="22"/>
      <c r="I37" s="22"/>
      <c r="L37" s="3"/>
      <c r="O37" s="2"/>
    </row>
    <row r="38" spans="1:15" x14ac:dyDescent="0.2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8"/>
      <c r="O38" s="18"/>
    </row>
    <row r="40" spans="1:15" x14ac:dyDescent="0.2">
      <c r="F40" s="22"/>
    </row>
  </sheetData>
  <sheetProtection algorithmName="SHA-512" hashValue="iOn72v6RN0S5uPjZ44Qsn1liBjnnWMDpr0wwtjKCpAZeU7E0T+yaZOE/WT112bTTV0ABd2MrRY+xBo7HOckcIQ==" saltValue="g1odvEFH90J8VCBn5i/7OA==" spinCount="100000" sheet="1" objects="1" scenarios="1" autoFilter="0" pivotTables="0"/>
  <mergeCells count="17">
    <mergeCell ref="A31:A32"/>
    <mergeCell ref="A25:A26"/>
    <mergeCell ref="A27:A28"/>
    <mergeCell ref="A29:A30"/>
    <mergeCell ref="A33:A34"/>
    <mergeCell ref="A2:B2"/>
    <mergeCell ref="A13:A14"/>
    <mergeCell ref="A15:A16"/>
    <mergeCell ref="A17:A18"/>
    <mergeCell ref="A19:A20"/>
    <mergeCell ref="A21:A22"/>
    <mergeCell ref="A23:A24"/>
    <mergeCell ref="A3:A4"/>
    <mergeCell ref="A5:A6"/>
    <mergeCell ref="A7:A8"/>
    <mergeCell ref="A9:A10"/>
    <mergeCell ref="A11:A12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zoomScaleNormal="100" workbookViewId="0">
      <selection activeCell="A33" sqref="A33:A34"/>
    </sheetView>
  </sheetViews>
  <sheetFormatPr defaultRowHeight="12.75" x14ac:dyDescent="0.2"/>
  <cols>
    <col min="1" max="1" width="22.42578125" style="3" customWidth="1"/>
    <col min="2" max="2" width="4.42578125" style="3" bestFit="1" customWidth="1"/>
    <col min="3" max="3" width="10" style="3" bestFit="1" customWidth="1"/>
    <col min="4" max="4" width="10.28515625" style="3" customWidth="1"/>
    <col min="5" max="5" width="13.5703125" style="3" bestFit="1" customWidth="1"/>
    <col min="6" max="6" width="9.85546875" style="3" bestFit="1" customWidth="1"/>
    <col min="7" max="7" width="14.140625" style="3" bestFit="1" customWidth="1"/>
    <col min="8" max="8" width="10.85546875" style="3" bestFit="1" customWidth="1"/>
    <col min="9" max="9" width="11.5703125" style="3" bestFit="1" customWidth="1"/>
    <col min="10" max="10" width="13.28515625" style="3" bestFit="1" customWidth="1"/>
    <col min="11" max="11" width="13.7109375" style="3" bestFit="1" customWidth="1"/>
    <col min="12" max="12" width="11.42578125" style="3" bestFit="1" customWidth="1"/>
    <col min="13" max="13" width="10.140625" style="3" customWidth="1"/>
    <col min="14" max="16384" width="9.140625" style="3"/>
  </cols>
  <sheetData>
    <row r="1" spans="1:13" ht="15.75" x14ac:dyDescent="0.25">
      <c r="A1" s="16" t="s">
        <v>31</v>
      </c>
    </row>
    <row r="2" spans="1:13" s="7" customFormat="1" ht="51" x14ac:dyDescent="0.2">
      <c r="A2" s="28" t="s">
        <v>32</v>
      </c>
      <c r="B2" s="28"/>
      <c r="C2" s="11" t="s">
        <v>33</v>
      </c>
      <c r="D2" s="11" t="s">
        <v>34</v>
      </c>
      <c r="E2" s="11" t="s">
        <v>35</v>
      </c>
      <c r="F2" s="11" t="s">
        <v>36</v>
      </c>
      <c r="G2" s="11" t="s">
        <v>37</v>
      </c>
      <c r="H2" s="11" t="s">
        <v>38</v>
      </c>
      <c r="I2" s="11" t="s">
        <v>39</v>
      </c>
      <c r="J2" s="11" t="s">
        <v>40</v>
      </c>
      <c r="K2" s="11" t="s">
        <v>41</v>
      </c>
      <c r="L2" s="11" t="s">
        <v>42</v>
      </c>
      <c r="M2" s="11" t="s">
        <v>43</v>
      </c>
    </row>
    <row r="3" spans="1:13" x14ac:dyDescent="0.2">
      <c r="A3" s="27" t="s">
        <v>13</v>
      </c>
      <c r="B3" s="20">
        <v>2018</v>
      </c>
      <c r="C3" s="12">
        <v>11008523</v>
      </c>
      <c r="D3" s="12">
        <v>6200000</v>
      </c>
      <c r="E3" s="12">
        <v>4296995</v>
      </c>
      <c r="F3" s="12"/>
      <c r="G3" s="15">
        <v>461544</v>
      </c>
      <c r="H3" s="12">
        <v>14600111</v>
      </c>
      <c r="I3" s="12"/>
      <c r="J3" s="12">
        <v>14600111</v>
      </c>
      <c r="K3" s="12">
        <v>26070178</v>
      </c>
      <c r="L3" s="12">
        <v>3865</v>
      </c>
      <c r="M3" s="13">
        <v>26074043</v>
      </c>
    </row>
    <row r="4" spans="1:13" x14ac:dyDescent="0.2">
      <c r="A4" s="27"/>
      <c r="B4" s="20">
        <v>2017</v>
      </c>
      <c r="C4" s="12">
        <v>11228978</v>
      </c>
      <c r="D4" s="12">
        <v>6200000</v>
      </c>
      <c r="E4" s="12">
        <v>4566816</v>
      </c>
      <c r="F4" s="12"/>
      <c r="G4" s="15">
        <v>459333</v>
      </c>
      <c r="H4" s="12">
        <v>13627482</v>
      </c>
      <c r="I4" s="12"/>
      <c r="J4" s="12">
        <v>13627482</v>
      </c>
      <c r="K4" s="12">
        <v>25315793</v>
      </c>
      <c r="L4" s="12">
        <v>15304</v>
      </c>
      <c r="M4" s="13">
        <v>25331097</v>
      </c>
    </row>
    <row r="5" spans="1:13" x14ac:dyDescent="0.2">
      <c r="A5" s="27" t="s">
        <v>0</v>
      </c>
      <c r="B5" s="20">
        <v>2018</v>
      </c>
      <c r="C5" s="12">
        <v>13577550</v>
      </c>
      <c r="D5" s="12">
        <v>6827000</v>
      </c>
      <c r="E5" s="12">
        <v>6626777</v>
      </c>
      <c r="F5" s="12"/>
      <c r="G5" s="15">
        <v>97148</v>
      </c>
      <c r="H5" s="12">
        <v>24441644</v>
      </c>
      <c r="I5" s="12"/>
      <c r="J5" s="12">
        <v>24441644</v>
      </c>
      <c r="K5" s="12">
        <v>38116342</v>
      </c>
      <c r="L5" s="12">
        <v>39437</v>
      </c>
      <c r="M5" s="12">
        <v>38155779</v>
      </c>
    </row>
    <row r="6" spans="1:13" x14ac:dyDescent="0.2">
      <c r="A6" s="27"/>
      <c r="B6" s="20">
        <v>2017</v>
      </c>
      <c r="C6" s="12">
        <v>11796786</v>
      </c>
      <c r="D6" s="12">
        <v>6827000</v>
      </c>
      <c r="E6" s="12">
        <v>5046259</v>
      </c>
      <c r="F6" s="12"/>
      <c r="G6" s="15">
        <v>86777</v>
      </c>
      <c r="H6" s="12">
        <v>23416939</v>
      </c>
      <c r="I6" s="12"/>
      <c r="J6" s="12">
        <v>23416939</v>
      </c>
      <c r="K6" s="12">
        <v>35300502</v>
      </c>
      <c r="L6" s="12">
        <v>54184</v>
      </c>
      <c r="M6" s="13">
        <v>35354686</v>
      </c>
    </row>
    <row r="7" spans="1:13" x14ac:dyDescent="0.2">
      <c r="A7" s="27" t="s">
        <v>1</v>
      </c>
      <c r="B7" s="20">
        <v>2018</v>
      </c>
      <c r="C7" s="12">
        <v>11542363</v>
      </c>
      <c r="D7" s="12">
        <v>20435701</v>
      </c>
      <c r="E7" s="25"/>
      <c r="F7" s="12">
        <v>6406486</v>
      </c>
      <c r="G7" s="15">
        <v>2284242</v>
      </c>
      <c r="H7" s="12">
        <v>23569371</v>
      </c>
      <c r="I7" s="12"/>
      <c r="J7" s="12">
        <v>23569371</v>
      </c>
      <c r="K7" s="12">
        <v>37395976</v>
      </c>
      <c r="L7" s="12"/>
      <c r="M7" s="12">
        <v>37395976</v>
      </c>
    </row>
    <row r="8" spans="1:13" x14ac:dyDescent="0.2">
      <c r="A8" s="27"/>
      <c r="B8" s="20">
        <v>2017</v>
      </c>
      <c r="C8" s="12">
        <v>13514206</v>
      </c>
      <c r="D8" s="12">
        <v>20435701</v>
      </c>
      <c r="E8" s="12">
        <v>8842</v>
      </c>
      <c r="F8" s="12">
        <v>4645891</v>
      </c>
      <c r="G8" s="15">
        <v>2007965</v>
      </c>
      <c r="H8" s="12">
        <v>21560563</v>
      </c>
      <c r="I8" s="12"/>
      <c r="J8" s="12">
        <v>21560563</v>
      </c>
      <c r="K8" s="12">
        <v>37082734</v>
      </c>
      <c r="L8" s="12"/>
      <c r="M8" s="12">
        <v>37082734</v>
      </c>
    </row>
    <row r="9" spans="1:13" x14ac:dyDescent="0.2">
      <c r="A9" s="27" t="s">
        <v>2</v>
      </c>
      <c r="B9" s="20">
        <v>2018</v>
      </c>
      <c r="C9" s="12">
        <v>5531241</v>
      </c>
      <c r="D9" s="12">
        <v>2500000</v>
      </c>
      <c r="E9" s="12">
        <v>2899641</v>
      </c>
      <c r="F9" s="12"/>
      <c r="G9" s="15"/>
      <c r="H9" s="15">
        <v>5893844</v>
      </c>
      <c r="I9" s="26"/>
      <c r="J9" s="12">
        <v>5893844</v>
      </c>
      <c r="K9" s="12">
        <v>11425085</v>
      </c>
      <c r="L9" s="12"/>
      <c r="M9" s="13">
        <v>11425085</v>
      </c>
    </row>
    <row r="10" spans="1:13" x14ac:dyDescent="0.2">
      <c r="A10" s="27"/>
      <c r="B10" s="20">
        <v>2017</v>
      </c>
      <c r="C10" s="12">
        <v>4041101</v>
      </c>
      <c r="D10" s="12">
        <v>2500000</v>
      </c>
      <c r="E10" s="12">
        <v>1433460</v>
      </c>
      <c r="F10" s="12"/>
      <c r="G10" s="15"/>
      <c r="H10" s="12">
        <v>5724809</v>
      </c>
      <c r="I10" s="12"/>
      <c r="J10" s="12">
        <v>5724809</v>
      </c>
      <c r="K10" s="12">
        <v>9765910</v>
      </c>
      <c r="L10" s="12"/>
      <c r="M10" s="13">
        <v>9765910</v>
      </c>
    </row>
    <row r="11" spans="1:13" x14ac:dyDescent="0.2">
      <c r="A11" s="27" t="s">
        <v>3</v>
      </c>
      <c r="B11" s="20">
        <v>2018</v>
      </c>
      <c r="C11" s="12">
        <v>15754455</v>
      </c>
      <c r="D11" s="12">
        <v>6070000</v>
      </c>
      <c r="E11" s="12">
        <v>7998106</v>
      </c>
      <c r="F11" s="12"/>
      <c r="G11" s="15">
        <v>84714735</v>
      </c>
      <c r="H11" s="12">
        <v>7956818</v>
      </c>
      <c r="I11" s="26"/>
      <c r="J11" s="12">
        <v>7956818</v>
      </c>
      <c r="K11" s="12">
        <v>108426008</v>
      </c>
      <c r="L11" s="12"/>
      <c r="M11" s="13">
        <v>108426008</v>
      </c>
    </row>
    <row r="12" spans="1:13" x14ac:dyDescent="0.2">
      <c r="A12" s="27"/>
      <c r="B12" s="20">
        <v>2017</v>
      </c>
      <c r="C12" s="12">
        <v>14606456</v>
      </c>
      <c r="D12" s="12">
        <v>6070000</v>
      </c>
      <c r="E12" s="12">
        <v>6927539</v>
      </c>
      <c r="F12" s="12"/>
      <c r="G12" s="15">
        <v>75460787</v>
      </c>
      <c r="H12" s="12">
        <v>7593579</v>
      </c>
      <c r="I12" s="26"/>
      <c r="J12" s="12">
        <v>7593579</v>
      </c>
      <c r="K12" s="12">
        <v>97660822</v>
      </c>
      <c r="L12" s="12"/>
      <c r="M12" s="13">
        <v>97660822</v>
      </c>
    </row>
    <row r="13" spans="1:13" x14ac:dyDescent="0.2">
      <c r="A13" s="27" t="s">
        <v>4</v>
      </c>
      <c r="B13" s="20">
        <v>2018</v>
      </c>
      <c r="C13" s="12">
        <v>8573867</v>
      </c>
      <c r="D13" s="12">
        <v>13668191</v>
      </c>
      <c r="E13" s="12"/>
      <c r="F13" s="12">
        <v>6046621</v>
      </c>
      <c r="G13" s="15">
        <v>47797</v>
      </c>
      <c r="H13" s="12">
        <v>7634193</v>
      </c>
      <c r="I13" s="12">
        <v>460759</v>
      </c>
      <c r="J13" s="12">
        <v>7173434</v>
      </c>
      <c r="K13" s="12">
        <v>16255857</v>
      </c>
      <c r="L13" s="12">
        <v>3161</v>
      </c>
      <c r="M13" s="13">
        <v>16259018</v>
      </c>
    </row>
    <row r="14" spans="1:13" x14ac:dyDescent="0.2">
      <c r="A14" s="27"/>
      <c r="B14" s="20">
        <v>2017</v>
      </c>
      <c r="C14" s="12">
        <v>9832774</v>
      </c>
      <c r="D14" s="12">
        <v>13668191</v>
      </c>
      <c r="E14" s="12"/>
      <c r="F14" s="12">
        <v>4794435</v>
      </c>
      <c r="G14" s="15">
        <v>66503</v>
      </c>
      <c r="H14" s="12">
        <v>7571174</v>
      </c>
      <c r="I14" s="12"/>
      <c r="J14" s="12">
        <v>7571174</v>
      </c>
      <c r="K14" s="12">
        <v>17470451</v>
      </c>
      <c r="L14" s="12"/>
      <c r="M14" s="13">
        <v>17470451</v>
      </c>
    </row>
    <row r="15" spans="1:13" x14ac:dyDescent="0.2">
      <c r="A15" s="27" t="s">
        <v>12</v>
      </c>
      <c r="B15" s="20">
        <v>2018</v>
      </c>
      <c r="C15" s="12">
        <v>9272616</v>
      </c>
      <c r="D15" s="12">
        <v>5500000</v>
      </c>
      <c r="E15" s="12">
        <v>3212749</v>
      </c>
      <c r="F15" s="12"/>
      <c r="G15" s="15">
        <v>12560</v>
      </c>
      <c r="H15" s="12">
        <v>8387729</v>
      </c>
      <c r="I15" s="12"/>
      <c r="J15" s="12">
        <v>8387729</v>
      </c>
      <c r="K15" s="12">
        <v>17672905</v>
      </c>
      <c r="L15" s="12"/>
      <c r="M15" s="13">
        <v>17672905</v>
      </c>
    </row>
    <row r="16" spans="1:13" x14ac:dyDescent="0.2">
      <c r="A16" s="27"/>
      <c r="B16" s="20">
        <v>2017</v>
      </c>
      <c r="C16" s="12">
        <v>7929391</v>
      </c>
      <c r="D16" s="12">
        <v>5500000</v>
      </c>
      <c r="E16" s="12">
        <v>1972270</v>
      </c>
      <c r="F16" s="12"/>
      <c r="G16" s="15">
        <v>8599</v>
      </c>
      <c r="H16" s="12">
        <v>7267109</v>
      </c>
      <c r="I16" s="12">
        <v>123</v>
      </c>
      <c r="J16" s="12">
        <v>7266986</v>
      </c>
      <c r="K16" s="12">
        <v>15205099</v>
      </c>
      <c r="L16" s="12">
        <v>877</v>
      </c>
      <c r="M16" s="12">
        <v>15205976</v>
      </c>
    </row>
    <row r="17" spans="1:13" x14ac:dyDescent="0.2">
      <c r="A17" s="27" t="s">
        <v>14</v>
      </c>
      <c r="B17" s="20">
        <v>2018</v>
      </c>
      <c r="C17" s="12">
        <v>20090072</v>
      </c>
      <c r="D17" s="12">
        <v>10000000</v>
      </c>
      <c r="E17" s="12">
        <v>7250934</v>
      </c>
      <c r="F17" s="12"/>
      <c r="G17" s="15">
        <v>71355</v>
      </c>
      <c r="H17" s="12">
        <v>20387541</v>
      </c>
      <c r="I17" s="12"/>
      <c r="J17" s="12">
        <v>20387541</v>
      </c>
      <c r="K17" s="12">
        <v>40548968</v>
      </c>
      <c r="L17" s="12">
        <v>4818</v>
      </c>
      <c r="M17" s="13">
        <v>40553786</v>
      </c>
    </row>
    <row r="18" spans="1:13" x14ac:dyDescent="0.2">
      <c r="A18" s="27"/>
      <c r="B18" s="20">
        <v>2017</v>
      </c>
      <c r="C18" s="12">
        <v>20090033</v>
      </c>
      <c r="D18" s="12">
        <v>9000000</v>
      </c>
      <c r="E18" s="12">
        <v>8260152</v>
      </c>
      <c r="F18" s="12"/>
      <c r="G18" s="15">
        <v>72914</v>
      </c>
      <c r="H18" s="12">
        <v>20693351</v>
      </c>
      <c r="I18" s="12"/>
      <c r="J18" s="12">
        <v>20693351</v>
      </c>
      <c r="K18" s="12">
        <v>40856298</v>
      </c>
      <c r="L18" s="12"/>
      <c r="M18" s="12">
        <v>40856298</v>
      </c>
    </row>
    <row r="19" spans="1:13" x14ac:dyDescent="0.2">
      <c r="A19" s="27" t="s">
        <v>5</v>
      </c>
      <c r="B19" s="20">
        <v>2018</v>
      </c>
      <c r="C19" s="12">
        <v>8067656</v>
      </c>
      <c r="D19" s="12">
        <v>5250000</v>
      </c>
      <c r="E19" s="12">
        <v>2427859</v>
      </c>
      <c r="F19" s="12"/>
      <c r="G19" s="12">
        <v>73429</v>
      </c>
      <c r="H19" s="12">
        <v>12862117</v>
      </c>
      <c r="I19" s="12"/>
      <c r="J19" s="12">
        <v>12862117</v>
      </c>
      <c r="K19" s="12">
        <v>21003202</v>
      </c>
      <c r="L19" s="12"/>
      <c r="M19" s="12">
        <v>21003202</v>
      </c>
    </row>
    <row r="20" spans="1:13" x14ac:dyDescent="0.2">
      <c r="A20" s="27"/>
      <c r="B20" s="20">
        <v>2017</v>
      </c>
      <c r="C20" s="12">
        <v>7405224</v>
      </c>
      <c r="D20" s="12">
        <v>5250000</v>
      </c>
      <c r="E20" s="12">
        <v>1836549</v>
      </c>
      <c r="F20" s="12"/>
      <c r="G20" s="15">
        <v>56946</v>
      </c>
      <c r="H20" s="12">
        <v>10572392</v>
      </c>
      <c r="I20" s="12"/>
      <c r="J20" s="12">
        <v>10572392</v>
      </c>
      <c r="K20" s="12">
        <v>18034562</v>
      </c>
      <c r="L20" s="12">
        <v>551331</v>
      </c>
      <c r="M20" s="12">
        <v>18585893</v>
      </c>
    </row>
    <row r="21" spans="1:13" x14ac:dyDescent="0.2">
      <c r="A21" s="27" t="s">
        <v>6</v>
      </c>
      <c r="B21" s="20">
        <v>2018</v>
      </c>
      <c r="C21" s="12">
        <v>9860922</v>
      </c>
      <c r="D21" s="12">
        <v>5000000</v>
      </c>
      <c r="E21" s="12">
        <v>4610847</v>
      </c>
      <c r="F21" s="12"/>
      <c r="G21" s="15"/>
      <c r="H21" s="12">
        <v>8355277</v>
      </c>
      <c r="I21" s="12"/>
      <c r="J21" s="12">
        <v>8355277</v>
      </c>
      <c r="K21" s="12">
        <v>18216199</v>
      </c>
      <c r="L21" s="12"/>
      <c r="M21" s="12">
        <v>18216199</v>
      </c>
    </row>
    <row r="22" spans="1:13" x14ac:dyDescent="0.2">
      <c r="A22" s="27"/>
      <c r="B22" s="20">
        <v>2017</v>
      </c>
      <c r="C22" s="12">
        <v>5577907</v>
      </c>
      <c r="D22" s="12">
        <v>2500000</v>
      </c>
      <c r="E22" s="12">
        <v>2910489</v>
      </c>
      <c r="F22" s="12"/>
      <c r="G22" s="15"/>
      <c r="H22" s="12">
        <v>8899821</v>
      </c>
      <c r="I22" s="12"/>
      <c r="J22" s="12">
        <v>8899821</v>
      </c>
      <c r="K22" s="12">
        <v>14477728</v>
      </c>
      <c r="L22" s="12"/>
      <c r="M22" s="12">
        <v>14477728</v>
      </c>
    </row>
    <row r="23" spans="1:13" x14ac:dyDescent="0.2">
      <c r="A23" s="27" t="s">
        <v>7</v>
      </c>
      <c r="B23" s="20">
        <v>2018</v>
      </c>
      <c r="C23" s="12">
        <v>2753999</v>
      </c>
      <c r="D23" s="12">
        <v>2750000</v>
      </c>
      <c r="E23" s="12">
        <v>3999</v>
      </c>
      <c r="F23" s="12"/>
      <c r="G23" s="15"/>
      <c r="H23" s="12">
        <v>826610</v>
      </c>
      <c r="I23" s="12"/>
      <c r="J23" s="12">
        <v>826610</v>
      </c>
      <c r="K23" s="12">
        <v>3580609</v>
      </c>
      <c r="L23" s="12"/>
      <c r="M23" s="12">
        <v>3580609</v>
      </c>
    </row>
    <row r="24" spans="1:13" x14ac:dyDescent="0.2">
      <c r="A24" s="27"/>
      <c r="B24" s="20">
        <v>2017</v>
      </c>
      <c r="C24" s="12"/>
      <c r="D24" s="12"/>
      <c r="E24" s="12"/>
      <c r="F24" s="12"/>
      <c r="G24" s="15"/>
      <c r="H24" s="12"/>
      <c r="I24" s="12"/>
      <c r="J24" s="12"/>
      <c r="K24" s="12"/>
      <c r="L24" s="12"/>
      <c r="M24" s="13"/>
    </row>
    <row r="25" spans="1:13" ht="12.75" customHeight="1" x14ac:dyDescent="0.2">
      <c r="A25" s="27" t="s">
        <v>8</v>
      </c>
      <c r="B25" s="20">
        <v>2018</v>
      </c>
      <c r="C25" s="12">
        <v>3825256</v>
      </c>
      <c r="D25" s="12">
        <v>2420000</v>
      </c>
      <c r="E25" s="12">
        <v>1200163</v>
      </c>
      <c r="F25" s="12"/>
      <c r="G25" s="15">
        <v>15137</v>
      </c>
      <c r="H25" s="12">
        <v>2541081</v>
      </c>
      <c r="I25" s="12"/>
      <c r="J25" s="12">
        <v>2541081</v>
      </c>
      <c r="K25" s="12">
        <v>6381474</v>
      </c>
      <c r="L25" s="12"/>
      <c r="M25" s="13">
        <v>6381474</v>
      </c>
    </row>
    <row r="26" spans="1:13" x14ac:dyDescent="0.2">
      <c r="A26" s="27"/>
      <c r="B26" s="20">
        <v>2017</v>
      </c>
      <c r="C26" s="12">
        <v>3003980</v>
      </c>
      <c r="D26" s="12">
        <v>2420000</v>
      </c>
      <c r="E26" s="12">
        <v>525575</v>
      </c>
      <c r="F26" s="12"/>
      <c r="G26" s="15">
        <v>10498</v>
      </c>
      <c r="H26" s="12">
        <v>2175845</v>
      </c>
      <c r="I26" s="12"/>
      <c r="J26" s="12">
        <v>2175845</v>
      </c>
      <c r="K26" s="12">
        <v>5190323</v>
      </c>
      <c r="L26" s="12"/>
      <c r="M26" s="13">
        <v>5190323</v>
      </c>
    </row>
    <row r="27" spans="1:13" x14ac:dyDescent="0.2">
      <c r="A27" s="27" t="s">
        <v>9</v>
      </c>
      <c r="B27" s="20">
        <v>2018</v>
      </c>
      <c r="C27" s="12">
        <v>6883966</v>
      </c>
      <c r="D27" s="12">
        <v>5556000</v>
      </c>
      <c r="E27" s="12">
        <v>1069747</v>
      </c>
      <c r="F27" s="12">
        <v>399129</v>
      </c>
      <c r="G27" s="15">
        <v>172018</v>
      </c>
      <c r="H27" s="12">
        <v>15178248</v>
      </c>
      <c r="I27" s="12">
        <v>1832087</v>
      </c>
      <c r="J27" s="12">
        <v>13346161</v>
      </c>
      <c r="K27" s="12">
        <v>22234232</v>
      </c>
      <c r="L27" s="12">
        <v>2021579</v>
      </c>
      <c r="M27" s="12">
        <v>24255811</v>
      </c>
    </row>
    <row r="28" spans="1:13" x14ac:dyDescent="0.2">
      <c r="A28" s="27"/>
      <c r="B28" s="20">
        <v>2017</v>
      </c>
      <c r="C28" s="12">
        <v>7330798</v>
      </c>
      <c r="D28" s="12">
        <v>5556000</v>
      </c>
      <c r="E28" s="12">
        <v>1091258</v>
      </c>
      <c r="F28" s="12"/>
      <c r="G28" s="15">
        <v>136678</v>
      </c>
      <c r="H28" s="12">
        <v>11116564</v>
      </c>
      <c r="I28" s="12">
        <v>35317</v>
      </c>
      <c r="J28" s="12">
        <v>11081247</v>
      </c>
      <c r="K28" s="12">
        <v>18584040</v>
      </c>
      <c r="L28" s="12">
        <v>1999366</v>
      </c>
      <c r="M28" s="12">
        <v>20583406</v>
      </c>
    </row>
    <row r="29" spans="1:13" x14ac:dyDescent="0.2">
      <c r="A29" s="27" t="s">
        <v>10</v>
      </c>
      <c r="B29" s="20">
        <v>2018</v>
      </c>
      <c r="C29" s="12">
        <v>17350047</v>
      </c>
      <c r="D29" s="12">
        <v>9043400</v>
      </c>
      <c r="E29" s="12"/>
      <c r="F29" s="12">
        <v>402679</v>
      </c>
      <c r="G29" s="15">
        <v>13542608</v>
      </c>
      <c r="H29" s="12">
        <v>45050819</v>
      </c>
      <c r="I29" s="12"/>
      <c r="J29" s="12">
        <v>45050819</v>
      </c>
      <c r="K29" s="12">
        <v>75943473</v>
      </c>
      <c r="L29" s="12">
        <v>1728194</v>
      </c>
      <c r="M29" s="13">
        <v>77671667</v>
      </c>
    </row>
    <row r="30" spans="1:13" x14ac:dyDescent="0.2">
      <c r="A30" s="27"/>
      <c r="B30" s="20">
        <v>2017</v>
      </c>
      <c r="C30" s="12">
        <v>11756508</v>
      </c>
      <c r="D30" s="12">
        <v>11179500</v>
      </c>
      <c r="E30" s="12"/>
      <c r="F30" s="12">
        <v>2349834</v>
      </c>
      <c r="G30" s="15">
        <v>11197602</v>
      </c>
      <c r="H30" s="12">
        <v>45551388</v>
      </c>
      <c r="I30" s="12"/>
      <c r="J30" s="12">
        <v>45551388</v>
      </c>
      <c r="K30" s="12">
        <v>68505498</v>
      </c>
      <c r="L30" s="12">
        <v>1841418</v>
      </c>
      <c r="M30" s="13">
        <v>70346916</v>
      </c>
    </row>
    <row r="31" spans="1:13" x14ac:dyDescent="0.2">
      <c r="A31" s="27" t="s">
        <v>11</v>
      </c>
      <c r="B31" s="20">
        <v>2018</v>
      </c>
      <c r="C31" s="12">
        <v>8648622</v>
      </c>
      <c r="D31" s="12">
        <v>5600000</v>
      </c>
      <c r="E31" s="12">
        <v>2082111</v>
      </c>
      <c r="F31" s="12"/>
      <c r="G31" s="12">
        <v>87052</v>
      </c>
      <c r="H31" s="12">
        <v>21533377</v>
      </c>
      <c r="I31" s="12"/>
      <c r="J31" s="12">
        <v>21533377</v>
      </c>
      <c r="K31" s="12">
        <v>30269051</v>
      </c>
      <c r="L31" s="12">
        <v>10875</v>
      </c>
      <c r="M31" s="12">
        <v>30279926</v>
      </c>
    </row>
    <row r="32" spans="1:13" x14ac:dyDescent="0.2">
      <c r="A32" s="27"/>
      <c r="B32" s="20">
        <v>2017</v>
      </c>
      <c r="C32" s="12">
        <v>10289904</v>
      </c>
      <c r="D32" s="12">
        <v>5600000</v>
      </c>
      <c r="E32" s="12">
        <v>3548417</v>
      </c>
      <c r="F32" s="12"/>
      <c r="G32" s="12">
        <v>89424</v>
      </c>
      <c r="H32" s="12">
        <v>18900937</v>
      </c>
      <c r="I32" s="12"/>
      <c r="J32" s="12">
        <v>18900937</v>
      </c>
      <c r="K32" s="12">
        <v>29280265</v>
      </c>
      <c r="L32" s="12">
        <v>2000</v>
      </c>
      <c r="M32" s="12">
        <v>29282265</v>
      </c>
    </row>
    <row r="33" spans="1:13" s="14" customFormat="1" ht="19.5" customHeight="1" x14ac:dyDescent="0.2">
      <c r="A33" s="29" t="s">
        <v>30</v>
      </c>
      <c r="B33" s="24">
        <v>2018</v>
      </c>
      <c r="C33" s="23">
        <f>C31+C29+C27+C25+C23+C21+C19+C17+C15+C13+C11+C9+C7+C5+C3</f>
        <v>152741155</v>
      </c>
      <c r="D33" s="23">
        <f>D31+D29+D27+D25+D23+D21+D19+D17+D15+D13+D11+D9+D7+D5+D3</f>
        <v>106820292</v>
      </c>
      <c r="E33" s="23">
        <f>E31+E29+E27+E25+E23+E21+E19+E17+E15+E13+E11+E9+E7+E5+E3</f>
        <v>43679928</v>
      </c>
      <c r="F33" s="23">
        <f>F31+F29+F27+F25+F23+F21+F19+F17+F15+F13+F11+F9+F7+F5+F3</f>
        <v>13254915</v>
      </c>
      <c r="G33" s="23">
        <f>G31+G29+G27+G25+G23+G21+G19+G17+G15+G13+G11+G9+G7+G5+G3-1</f>
        <v>101579624</v>
      </c>
      <c r="H33" s="23">
        <f t="shared" ref="H33:M33" si="0">H31+H29+H27+H25+H23+H21+H19+H17+H15+H13+H11+H9+H7+H5+H3</f>
        <v>219218780</v>
      </c>
      <c r="I33" s="23">
        <f t="shared" si="0"/>
        <v>2292846</v>
      </c>
      <c r="J33" s="23">
        <f t="shared" si="0"/>
        <v>216925934</v>
      </c>
      <c r="K33" s="23">
        <f t="shared" si="0"/>
        <v>473539559</v>
      </c>
      <c r="L33" s="23">
        <f t="shared" si="0"/>
        <v>3811929</v>
      </c>
      <c r="M33" s="23">
        <f t="shared" si="0"/>
        <v>477351488</v>
      </c>
    </row>
    <row r="34" spans="1:13" s="14" customFormat="1" ht="17.25" customHeight="1" x14ac:dyDescent="0.2">
      <c r="A34" s="29"/>
      <c r="B34" s="24">
        <v>2017</v>
      </c>
      <c r="C34" s="23">
        <f>C32+C30+C28+C26+C24+C22+C20+C18+C16+C14+C12+C10+C8+C6+C4</f>
        <v>138404046</v>
      </c>
      <c r="D34" s="23">
        <f t="shared" ref="D34:L34" si="1">D32+D30+D28+D26+D24+D22+D20+D18+D16+D14+D12+D10+D8+D6+D4</f>
        <v>102706392</v>
      </c>
      <c r="E34" s="23">
        <f t="shared" si="1"/>
        <v>38127626</v>
      </c>
      <c r="F34" s="23">
        <f t="shared" si="1"/>
        <v>11790160</v>
      </c>
      <c r="G34" s="23">
        <f t="shared" si="1"/>
        <v>89654026</v>
      </c>
      <c r="H34" s="23">
        <f>H32+H30+H28+H26+H24+H22+H20+H18+H16+H14+H12+H10+H8+H6+H4-1</f>
        <v>204671952</v>
      </c>
      <c r="I34" s="23">
        <f t="shared" si="1"/>
        <v>35440</v>
      </c>
      <c r="J34" s="23">
        <f>J32+J30+J28+J26+J24+J22+J20+J18+J16+J14+J12+J10+J8+J6+J4-1</f>
        <v>204636512</v>
      </c>
      <c r="K34" s="23">
        <f>K32+K30+K28+K26+K24+K22+K20+K18+K16+K14+K12+K10+K8+K6+K4+1</f>
        <v>432730026</v>
      </c>
      <c r="L34" s="23">
        <f t="shared" si="1"/>
        <v>4464480</v>
      </c>
      <c r="M34" s="23">
        <f>M32+M30+M28+M26+M24+M22+M20+M18+M16+M14+M12+M10+M8+M6+M4+1</f>
        <v>437194506</v>
      </c>
    </row>
  </sheetData>
  <sheetProtection algorithmName="SHA-512" hashValue="eDm6AXhZs97rqU1+NrHn+oC36DyVXZTjy8qoFr0WIhXgqkz27eI/W94oOxvbV9GeoWwoufzwIkWhmHLufXB5hg==" saltValue="zImxwemeCyeC6Pn33OoDLQ==" spinCount="100000" sheet="1" objects="1" scenarios="1" autoFilter="0" pivotTables="0"/>
  <mergeCells count="17">
    <mergeCell ref="A31:A32"/>
    <mergeCell ref="A25:A26"/>
    <mergeCell ref="A27:A28"/>
    <mergeCell ref="A29:A30"/>
    <mergeCell ref="A33:A34"/>
    <mergeCell ref="A2:B2"/>
    <mergeCell ref="A13:A14"/>
    <mergeCell ref="A15:A16"/>
    <mergeCell ref="A17:A18"/>
    <mergeCell ref="A19:A20"/>
    <mergeCell ref="A21:A22"/>
    <mergeCell ref="A23:A24"/>
    <mergeCell ref="A3:A4"/>
    <mergeCell ref="A5:A6"/>
    <mergeCell ref="A7:A8"/>
    <mergeCell ref="A9:A10"/>
    <mergeCell ref="A11:A12"/>
  </mergeCell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8"/>
  <sheetViews>
    <sheetView zoomScale="90" zoomScaleNormal="90" workbookViewId="0">
      <selection activeCell="A33" sqref="A33:A34"/>
    </sheetView>
  </sheetViews>
  <sheetFormatPr defaultRowHeight="15" x14ac:dyDescent="0.25"/>
  <cols>
    <col min="1" max="1" width="24" customWidth="1"/>
    <col min="2" max="2" width="4.85546875" bestFit="1" customWidth="1"/>
    <col min="3" max="4" width="10.5703125" bestFit="1" customWidth="1"/>
    <col min="5" max="6" width="11.28515625" bestFit="1" customWidth="1"/>
    <col min="7" max="8" width="9.140625" bestFit="1" customWidth="1"/>
    <col min="9" max="10" width="11.5703125" bestFit="1" customWidth="1"/>
    <col min="11" max="11" width="17" customWidth="1"/>
    <col min="12" max="12" width="16.7109375" customWidth="1"/>
    <col min="13" max="13" width="10.7109375" bestFit="1" customWidth="1"/>
  </cols>
  <sheetData>
    <row r="1" spans="1:13" ht="15.75" x14ac:dyDescent="0.25">
      <c r="A1" s="16" t="s">
        <v>44</v>
      </c>
    </row>
    <row r="2" spans="1:13" s="1" customFormat="1" ht="80.25" customHeight="1" x14ac:dyDescent="0.25">
      <c r="A2" s="28" t="s">
        <v>45</v>
      </c>
      <c r="B2" s="28"/>
      <c r="C2" s="11" t="s">
        <v>46</v>
      </c>
      <c r="D2" s="11" t="s">
        <v>47</v>
      </c>
      <c r="E2" s="11" t="s">
        <v>48</v>
      </c>
      <c r="F2" s="11" t="s">
        <v>49</v>
      </c>
      <c r="G2" s="11" t="s">
        <v>50</v>
      </c>
      <c r="H2" s="11" t="s">
        <v>51</v>
      </c>
      <c r="I2" s="11" t="s">
        <v>52</v>
      </c>
      <c r="J2" s="11" t="s">
        <v>53</v>
      </c>
      <c r="K2" s="11" t="s">
        <v>54</v>
      </c>
      <c r="L2" s="11" t="s">
        <v>55</v>
      </c>
      <c r="M2" s="11" t="s">
        <v>56</v>
      </c>
    </row>
    <row r="3" spans="1:13" x14ac:dyDescent="0.25">
      <c r="A3" s="27" t="s">
        <v>13</v>
      </c>
      <c r="B3" s="20">
        <v>2018</v>
      </c>
      <c r="C3" s="12">
        <v>16829641</v>
      </c>
      <c r="D3" s="12">
        <v>12404678</v>
      </c>
      <c r="E3" s="12">
        <v>447597</v>
      </c>
      <c r="F3" s="12">
        <v>22100</v>
      </c>
      <c r="G3" s="15">
        <v>87441</v>
      </c>
      <c r="H3" s="12">
        <v>289260</v>
      </c>
      <c r="I3" s="12"/>
      <c r="J3" s="12">
        <v>868</v>
      </c>
      <c r="K3" s="12"/>
      <c r="L3" s="12"/>
      <c r="M3" s="15">
        <v>4180180</v>
      </c>
    </row>
    <row r="4" spans="1:13" x14ac:dyDescent="0.25">
      <c r="A4" s="27"/>
      <c r="B4" s="20">
        <v>2017</v>
      </c>
      <c r="C4" s="12">
        <v>17205640</v>
      </c>
      <c r="D4" s="12">
        <v>11883595</v>
      </c>
      <c r="E4" s="12">
        <v>343951</v>
      </c>
      <c r="F4" s="12">
        <v>252760</v>
      </c>
      <c r="G4" s="15">
        <v>106257</v>
      </c>
      <c r="H4" s="12">
        <v>410484</v>
      </c>
      <c r="I4" s="12"/>
      <c r="J4" s="12">
        <v>1152</v>
      </c>
      <c r="K4" s="12"/>
      <c r="L4" s="12"/>
      <c r="M4" s="12">
        <v>4519495</v>
      </c>
    </row>
    <row r="5" spans="1:13" x14ac:dyDescent="0.25">
      <c r="A5" s="27" t="s">
        <v>0</v>
      </c>
      <c r="B5" s="20">
        <v>2018</v>
      </c>
      <c r="C5" s="12">
        <v>24678205</v>
      </c>
      <c r="D5" s="12">
        <v>17027442</v>
      </c>
      <c r="E5" s="12">
        <v>705227</v>
      </c>
      <c r="F5" s="12">
        <v>2744</v>
      </c>
      <c r="G5" s="15">
        <v>309496</v>
      </c>
      <c r="H5" s="12">
        <v>1021570</v>
      </c>
      <c r="I5" s="12">
        <v>83672</v>
      </c>
      <c r="J5" s="12">
        <v>387779</v>
      </c>
      <c r="K5" s="12"/>
      <c r="L5" s="12"/>
      <c r="M5" s="12">
        <v>6580518</v>
      </c>
    </row>
    <row r="6" spans="1:13" x14ac:dyDescent="0.25">
      <c r="A6" s="27"/>
      <c r="B6" s="20">
        <v>2017</v>
      </c>
      <c r="C6" s="12">
        <v>25364957</v>
      </c>
      <c r="D6" s="12">
        <v>19608148</v>
      </c>
      <c r="E6" s="12">
        <v>790817</v>
      </c>
      <c r="F6" s="12">
        <v>1356</v>
      </c>
      <c r="G6" s="15">
        <v>424756</v>
      </c>
      <c r="H6" s="12">
        <v>1199101</v>
      </c>
      <c r="I6" s="12">
        <v>77392</v>
      </c>
      <c r="J6" s="12">
        <v>245701</v>
      </c>
      <c r="K6" s="12"/>
      <c r="L6" s="12"/>
      <c r="M6" s="12">
        <v>5037368</v>
      </c>
    </row>
    <row r="7" spans="1:13" x14ac:dyDescent="0.25">
      <c r="A7" s="27" t="s">
        <v>1</v>
      </c>
      <c r="B7" s="20">
        <v>2018</v>
      </c>
      <c r="C7" s="12">
        <v>24289392</v>
      </c>
      <c r="D7" s="12">
        <v>26561322</v>
      </c>
      <c r="E7" s="12">
        <v>396757</v>
      </c>
      <c r="F7" s="12">
        <v>52516</v>
      </c>
      <c r="G7" s="15">
        <v>1378673</v>
      </c>
      <c r="H7" s="12">
        <v>1350286</v>
      </c>
      <c r="I7" s="12">
        <v>144238</v>
      </c>
      <c r="J7" s="12">
        <v>2064</v>
      </c>
      <c r="K7" s="12">
        <v>2748</v>
      </c>
      <c r="L7" s="12">
        <v>3547</v>
      </c>
      <c r="M7" s="12">
        <v>-1768336</v>
      </c>
    </row>
    <row r="8" spans="1:13" x14ac:dyDescent="0.25">
      <c r="A8" s="27"/>
      <c r="B8" s="20">
        <v>2017</v>
      </c>
      <c r="C8" s="12">
        <v>23334741</v>
      </c>
      <c r="D8" s="12">
        <v>24128976</v>
      </c>
      <c r="E8" s="12">
        <v>443415</v>
      </c>
      <c r="F8" s="12">
        <v>58143</v>
      </c>
      <c r="G8" s="15">
        <v>1348225</v>
      </c>
      <c r="H8" s="12">
        <v>1040669</v>
      </c>
      <c r="I8" s="12">
        <v>146496</v>
      </c>
      <c r="J8" s="12">
        <v>21292</v>
      </c>
      <c r="K8" s="12">
        <v>18952</v>
      </c>
      <c r="L8" s="12">
        <v>19696</v>
      </c>
      <c r="M8" s="12">
        <v>8842</v>
      </c>
    </row>
    <row r="9" spans="1:13" x14ac:dyDescent="0.25">
      <c r="A9" s="27" t="s">
        <v>2</v>
      </c>
      <c r="B9" s="20">
        <v>2018</v>
      </c>
      <c r="C9" s="12">
        <v>8621148</v>
      </c>
      <c r="D9" s="12">
        <v>5764997</v>
      </c>
      <c r="E9" s="12">
        <v>155273</v>
      </c>
      <c r="F9" s="12">
        <v>212</v>
      </c>
      <c r="G9" s="15">
        <v>10863</v>
      </c>
      <c r="H9" s="12">
        <v>79970</v>
      </c>
      <c r="I9" s="12">
        <v>17205</v>
      </c>
      <c r="J9" s="12"/>
      <c r="K9" s="12"/>
      <c r="L9" s="12"/>
      <c r="M9" s="12">
        <v>2666181</v>
      </c>
    </row>
    <row r="10" spans="1:13" x14ac:dyDescent="0.25">
      <c r="A10" s="27"/>
      <c r="B10" s="20">
        <v>2017</v>
      </c>
      <c r="C10" s="12">
        <v>7496493</v>
      </c>
      <c r="D10" s="12">
        <v>6192919</v>
      </c>
      <c r="E10" s="12">
        <v>136233</v>
      </c>
      <c r="F10" s="12">
        <v>263</v>
      </c>
      <c r="G10" s="15">
        <v>4993</v>
      </c>
      <c r="H10" s="12">
        <v>37865</v>
      </c>
      <c r="I10" s="12">
        <v>266903</v>
      </c>
      <c r="J10" s="12"/>
      <c r="K10" s="12"/>
      <c r="L10" s="12"/>
      <c r="M10" s="12">
        <v>1508905</v>
      </c>
    </row>
    <row r="11" spans="1:13" x14ac:dyDescent="0.25">
      <c r="A11" s="27" t="s">
        <v>3</v>
      </c>
      <c r="B11" s="20">
        <v>2018</v>
      </c>
      <c r="C11" s="12">
        <v>17966408</v>
      </c>
      <c r="D11" s="12">
        <v>21081578</v>
      </c>
      <c r="E11" s="12">
        <v>4971848</v>
      </c>
      <c r="F11" s="12">
        <v>206870</v>
      </c>
      <c r="G11" s="12">
        <v>31896</v>
      </c>
      <c r="H11" s="12">
        <v>4136</v>
      </c>
      <c r="I11" s="12"/>
      <c r="J11" s="12"/>
      <c r="K11" s="12"/>
      <c r="L11" s="12"/>
      <c r="M11" s="12">
        <v>1677568</v>
      </c>
    </row>
    <row r="12" spans="1:13" x14ac:dyDescent="0.25">
      <c r="A12" s="27"/>
      <c r="B12" s="20">
        <v>2017</v>
      </c>
      <c r="C12" s="12">
        <v>16863902</v>
      </c>
      <c r="D12" s="12">
        <v>19313641</v>
      </c>
      <c r="E12" s="12">
        <v>4641860</v>
      </c>
      <c r="F12" s="12">
        <v>174679</v>
      </c>
      <c r="G12" s="15">
        <v>66334</v>
      </c>
      <c r="H12" s="12">
        <v>27106</v>
      </c>
      <c r="I12" s="12"/>
      <c r="J12" s="12"/>
      <c r="K12" s="12"/>
      <c r="L12" s="12"/>
      <c r="M12" s="12">
        <v>2056670</v>
      </c>
    </row>
    <row r="13" spans="1:13" x14ac:dyDescent="0.25">
      <c r="A13" s="27" t="s">
        <v>4</v>
      </c>
      <c r="B13" s="20">
        <v>2018</v>
      </c>
      <c r="C13" s="12">
        <v>4083840</v>
      </c>
      <c r="D13" s="12">
        <v>5944198</v>
      </c>
      <c r="E13" s="12">
        <v>112257</v>
      </c>
      <c r="F13" s="12">
        <v>59518</v>
      </c>
      <c r="G13" s="12">
        <v>859927</v>
      </c>
      <c r="H13" s="12">
        <v>313553</v>
      </c>
      <c r="I13" s="12">
        <v>51</v>
      </c>
      <c r="J13" s="12">
        <v>710</v>
      </c>
      <c r="K13" s="12"/>
      <c r="L13" s="12"/>
      <c r="M13" s="12">
        <v>-1261904</v>
      </c>
    </row>
    <row r="14" spans="1:13" x14ac:dyDescent="0.25">
      <c r="A14" s="27"/>
      <c r="B14" s="20">
        <v>2017</v>
      </c>
      <c r="C14" s="12">
        <v>4413979</v>
      </c>
      <c r="D14" s="12">
        <v>4968746</v>
      </c>
      <c r="E14" s="12">
        <v>118367</v>
      </c>
      <c r="F14" s="12">
        <v>229251</v>
      </c>
      <c r="G14" s="15">
        <v>303133</v>
      </c>
      <c r="H14" s="12">
        <v>183267</v>
      </c>
      <c r="I14" s="12">
        <v>288490</v>
      </c>
      <c r="J14" s="12">
        <v>112942</v>
      </c>
      <c r="K14" s="12"/>
      <c r="L14" s="12"/>
      <c r="M14" s="12">
        <v>-370237</v>
      </c>
    </row>
    <row r="15" spans="1:13" x14ac:dyDescent="0.25">
      <c r="A15" s="27" t="s">
        <v>12</v>
      </c>
      <c r="B15" s="20">
        <v>2018</v>
      </c>
      <c r="C15" s="12">
        <v>10331194</v>
      </c>
      <c r="D15" s="12">
        <v>9000215</v>
      </c>
      <c r="E15" s="12">
        <v>252442</v>
      </c>
      <c r="F15" s="12"/>
      <c r="G15" s="15">
        <v>29589</v>
      </c>
      <c r="H15" s="12">
        <v>29905</v>
      </c>
      <c r="I15" s="12"/>
      <c r="J15" s="12"/>
      <c r="K15" s="12"/>
      <c r="L15" s="12"/>
      <c r="M15" s="12">
        <v>1290092</v>
      </c>
    </row>
    <row r="16" spans="1:13" x14ac:dyDescent="0.25">
      <c r="A16" s="27"/>
      <c r="B16" s="20">
        <v>2017</v>
      </c>
      <c r="C16" s="12">
        <v>9161753</v>
      </c>
      <c r="D16" s="12">
        <v>8228061</v>
      </c>
      <c r="E16" s="12">
        <v>300960</v>
      </c>
      <c r="F16" s="12"/>
      <c r="G16" s="15">
        <v>21898</v>
      </c>
      <c r="H16" s="12">
        <v>36012</v>
      </c>
      <c r="I16" s="12"/>
      <c r="J16" s="12"/>
      <c r="K16" s="12"/>
      <c r="L16" s="12"/>
      <c r="M16" s="12">
        <v>992270</v>
      </c>
    </row>
    <row r="17" spans="1:13" x14ac:dyDescent="0.25">
      <c r="A17" s="27" t="s">
        <v>14</v>
      </c>
      <c r="B17" s="20">
        <v>2018</v>
      </c>
      <c r="C17" s="12">
        <v>18031575</v>
      </c>
      <c r="D17" s="12">
        <v>9141187</v>
      </c>
      <c r="E17" s="12">
        <v>392683</v>
      </c>
      <c r="F17" s="12">
        <v>1675</v>
      </c>
      <c r="G17" s="12">
        <v>11648</v>
      </c>
      <c r="H17" s="12">
        <v>101134</v>
      </c>
      <c r="I17" s="12"/>
      <c r="J17" s="12">
        <v>1206793</v>
      </c>
      <c r="K17" s="12"/>
      <c r="L17" s="12"/>
      <c r="M17" s="12">
        <v>7160191</v>
      </c>
    </row>
    <row r="18" spans="1:13" x14ac:dyDescent="0.25">
      <c r="A18" s="27"/>
      <c r="B18" s="20">
        <v>2017</v>
      </c>
      <c r="C18" s="12">
        <v>18103846</v>
      </c>
      <c r="D18" s="12">
        <v>8610035</v>
      </c>
      <c r="E18" s="12">
        <v>743896</v>
      </c>
      <c r="F18" s="12">
        <v>160979</v>
      </c>
      <c r="G18" s="15">
        <v>1872</v>
      </c>
      <c r="H18" s="12">
        <v>135888</v>
      </c>
      <c r="I18" s="12"/>
      <c r="J18" s="12">
        <v>1437146</v>
      </c>
      <c r="K18" s="12"/>
      <c r="L18" s="12"/>
      <c r="M18" s="12">
        <v>7624408</v>
      </c>
    </row>
    <row r="19" spans="1:13" x14ac:dyDescent="0.25">
      <c r="A19" s="27" t="s">
        <v>5</v>
      </c>
      <c r="B19" s="20">
        <v>2018</v>
      </c>
      <c r="C19" s="12">
        <v>16907445</v>
      </c>
      <c r="D19" s="12">
        <v>15204590</v>
      </c>
      <c r="E19" s="12">
        <v>216811</v>
      </c>
      <c r="F19" s="12">
        <v>28497</v>
      </c>
      <c r="G19" s="15">
        <v>241152</v>
      </c>
      <c r="H19" s="12">
        <v>557902</v>
      </c>
      <c r="I19" s="12">
        <v>216069</v>
      </c>
      <c r="J19" s="12">
        <v>20085</v>
      </c>
      <c r="K19" s="12">
        <v>53962</v>
      </c>
      <c r="L19" s="12">
        <v>198989</v>
      </c>
      <c r="M19" s="12">
        <v>1422431</v>
      </c>
    </row>
    <row r="20" spans="1:13" ht="17.25" customHeight="1" x14ac:dyDescent="0.25">
      <c r="A20" s="27"/>
      <c r="B20" s="20">
        <v>2017</v>
      </c>
      <c r="C20" s="12">
        <v>13646357</v>
      </c>
      <c r="D20" s="12">
        <v>12646951</v>
      </c>
      <c r="E20" s="12">
        <v>192937</v>
      </c>
      <c r="F20" s="12">
        <v>3829</v>
      </c>
      <c r="G20" s="15">
        <v>168352</v>
      </c>
      <c r="H20" s="12">
        <v>324640</v>
      </c>
      <c r="I20" s="12">
        <v>417594</v>
      </c>
      <c r="J20" s="12"/>
      <c r="K20" s="12">
        <v>339</v>
      </c>
      <c r="L20" s="12">
        <v>89452</v>
      </c>
      <c r="M20" s="12">
        <v>1266330</v>
      </c>
    </row>
    <row r="21" spans="1:13" x14ac:dyDescent="0.25">
      <c r="A21" s="27" t="s">
        <v>6</v>
      </c>
      <c r="B21" s="20">
        <v>2018</v>
      </c>
      <c r="C21" s="12">
        <v>10028494</v>
      </c>
      <c r="D21" s="12">
        <v>5262076</v>
      </c>
      <c r="E21" s="12">
        <v>156168</v>
      </c>
      <c r="F21" s="12">
        <v>104</v>
      </c>
      <c r="G21" s="12">
        <v>50</v>
      </c>
      <c r="H21" s="12">
        <v>35755</v>
      </c>
      <c r="I21" s="12">
        <v>12506</v>
      </c>
      <c r="J21" s="12">
        <v>3040</v>
      </c>
      <c r="K21" s="12">
        <v>2</v>
      </c>
      <c r="L21" s="12"/>
      <c r="M21" s="12">
        <v>4503015</v>
      </c>
    </row>
    <row r="22" spans="1:13" x14ac:dyDescent="0.25">
      <c r="A22" s="27"/>
      <c r="B22" s="20">
        <v>2017</v>
      </c>
      <c r="C22" s="12">
        <v>7957720</v>
      </c>
      <c r="D22" s="12">
        <v>5511004</v>
      </c>
      <c r="E22" s="12">
        <v>169020</v>
      </c>
      <c r="F22" s="12">
        <v>1055</v>
      </c>
      <c r="G22" s="15">
        <v>10199</v>
      </c>
      <c r="H22" s="12">
        <v>35443</v>
      </c>
      <c r="I22" s="12">
        <v>6881</v>
      </c>
      <c r="J22" s="12">
        <v>8840</v>
      </c>
      <c r="K22" s="12"/>
      <c r="L22" s="12">
        <v>2</v>
      </c>
      <c r="M22" s="12">
        <v>2406488</v>
      </c>
    </row>
    <row r="23" spans="1:13" x14ac:dyDescent="0.25">
      <c r="A23" s="27" t="s">
        <v>7</v>
      </c>
      <c r="B23" s="20">
        <v>2018</v>
      </c>
      <c r="C23" s="12">
        <v>115220</v>
      </c>
      <c r="D23" s="12">
        <v>215224</v>
      </c>
      <c r="E23" s="12">
        <v>10095</v>
      </c>
      <c r="F23" s="12"/>
      <c r="G23" s="15"/>
      <c r="H23" s="12"/>
      <c r="I23" s="12">
        <v>95835</v>
      </c>
      <c r="J23" s="12">
        <v>1927</v>
      </c>
      <c r="K23" s="12"/>
      <c r="L23" s="12"/>
      <c r="M23" s="12">
        <v>3999</v>
      </c>
    </row>
    <row r="24" spans="1:13" x14ac:dyDescent="0.25">
      <c r="A24" s="27"/>
      <c r="B24" s="20">
        <v>2017</v>
      </c>
      <c r="C24" s="12"/>
      <c r="D24" s="12"/>
      <c r="E24" s="12"/>
      <c r="F24" s="12"/>
      <c r="G24" s="15"/>
      <c r="H24" s="12"/>
      <c r="I24" s="12"/>
      <c r="J24" s="12"/>
      <c r="K24" s="12"/>
      <c r="L24" s="12"/>
      <c r="M24" s="12"/>
    </row>
    <row r="25" spans="1:13" ht="15" customHeight="1" x14ac:dyDescent="0.25">
      <c r="A25" s="27" t="s">
        <v>8</v>
      </c>
      <c r="B25" s="20">
        <v>2018</v>
      </c>
      <c r="C25" s="12">
        <v>3791724</v>
      </c>
      <c r="D25" s="12">
        <v>2578612</v>
      </c>
      <c r="E25" s="12">
        <v>55895</v>
      </c>
      <c r="F25" s="12"/>
      <c r="G25" s="12">
        <v>6216</v>
      </c>
      <c r="H25" s="12">
        <v>33164</v>
      </c>
      <c r="I25" s="12">
        <v>2529</v>
      </c>
      <c r="J25" s="12">
        <v>2801</v>
      </c>
      <c r="K25" s="12"/>
      <c r="L25" s="12"/>
      <c r="M25" s="12">
        <v>1100866</v>
      </c>
    </row>
    <row r="26" spans="1:13" x14ac:dyDescent="0.25">
      <c r="A26" s="27"/>
      <c r="B26" s="20">
        <v>2017</v>
      </c>
      <c r="C26" s="12">
        <v>2441325</v>
      </c>
      <c r="D26" s="12">
        <v>1843698</v>
      </c>
      <c r="E26" s="12">
        <v>56514</v>
      </c>
      <c r="F26" s="12"/>
      <c r="G26" s="15">
        <v>1484</v>
      </c>
      <c r="H26" s="12">
        <v>13328</v>
      </c>
      <c r="I26" s="12"/>
      <c r="J26" s="12"/>
      <c r="K26" s="12"/>
      <c r="L26" s="12"/>
      <c r="M26" s="12">
        <v>525575</v>
      </c>
    </row>
    <row r="27" spans="1:13" x14ac:dyDescent="0.25">
      <c r="A27" s="27" t="s">
        <v>9</v>
      </c>
      <c r="B27" s="20">
        <v>2018</v>
      </c>
      <c r="C27" s="12">
        <v>11696345</v>
      </c>
      <c r="D27" s="12">
        <v>12309520</v>
      </c>
      <c r="E27" s="12">
        <v>429338</v>
      </c>
      <c r="F27" s="12">
        <v>8825</v>
      </c>
      <c r="G27" s="12">
        <v>515074</v>
      </c>
      <c r="H27" s="12">
        <v>84616</v>
      </c>
      <c r="I27" s="12"/>
      <c r="J27" s="12">
        <v>448811</v>
      </c>
      <c r="K27" s="12"/>
      <c r="L27" s="12"/>
      <c r="M27" s="12">
        <v>-399129</v>
      </c>
    </row>
    <row r="28" spans="1:13" x14ac:dyDescent="0.25">
      <c r="A28" s="27"/>
      <c r="B28" s="20">
        <v>2017</v>
      </c>
      <c r="C28" s="12">
        <v>12050749</v>
      </c>
      <c r="D28" s="12">
        <v>11812218</v>
      </c>
      <c r="E28" s="12">
        <v>513715</v>
      </c>
      <c r="F28" s="12">
        <v>10614</v>
      </c>
      <c r="G28" s="15">
        <v>129438</v>
      </c>
      <c r="H28" s="12">
        <v>163319</v>
      </c>
      <c r="I28" s="12"/>
      <c r="J28" s="12">
        <v>33713</v>
      </c>
      <c r="K28" s="12"/>
      <c r="L28" s="12"/>
      <c r="M28" s="12">
        <v>430207</v>
      </c>
    </row>
    <row r="29" spans="1:13" x14ac:dyDescent="0.25">
      <c r="A29" s="27" t="s">
        <v>10</v>
      </c>
      <c r="B29" s="20">
        <v>2018</v>
      </c>
      <c r="C29" s="12">
        <v>39552814</v>
      </c>
      <c r="D29" s="12">
        <v>41369275</v>
      </c>
      <c r="E29" s="12">
        <v>1826001</v>
      </c>
      <c r="F29" s="12">
        <v>162276</v>
      </c>
      <c r="G29" s="15">
        <v>1151789</v>
      </c>
      <c r="H29" s="12">
        <v>1175899</v>
      </c>
      <c r="I29" s="12"/>
      <c r="J29" s="12">
        <v>225833</v>
      </c>
      <c r="K29" s="12"/>
      <c r="L29" s="12"/>
      <c r="M29" s="12">
        <v>-402679</v>
      </c>
    </row>
    <row r="30" spans="1:13" ht="15.75" customHeight="1" x14ac:dyDescent="0.25">
      <c r="A30" s="27"/>
      <c r="B30" s="20">
        <v>2017</v>
      </c>
      <c r="C30" s="12">
        <v>44014810</v>
      </c>
      <c r="D30" s="12">
        <v>47038312</v>
      </c>
      <c r="E30" s="12">
        <v>1661209</v>
      </c>
      <c r="F30" s="12">
        <v>122876</v>
      </c>
      <c r="G30" s="15">
        <v>1003046</v>
      </c>
      <c r="H30" s="12">
        <v>1678791</v>
      </c>
      <c r="I30" s="12"/>
      <c r="J30" s="12">
        <v>188920</v>
      </c>
      <c r="K30" s="12"/>
      <c r="L30" s="12"/>
      <c r="M30" s="12">
        <v>-2349834</v>
      </c>
    </row>
    <row r="31" spans="1:13" ht="15.75" customHeight="1" x14ac:dyDescent="0.25">
      <c r="A31" s="27" t="s">
        <v>11</v>
      </c>
      <c r="B31" s="20">
        <v>2018</v>
      </c>
      <c r="C31" s="12">
        <v>23491019</v>
      </c>
      <c r="D31" s="12">
        <v>21989199</v>
      </c>
      <c r="E31" s="12">
        <v>554917</v>
      </c>
      <c r="F31" s="12">
        <v>50823</v>
      </c>
      <c r="G31" s="12">
        <v>1290436</v>
      </c>
      <c r="H31" s="12">
        <v>994637</v>
      </c>
      <c r="I31" s="12"/>
      <c r="J31" s="12"/>
      <c r="K31" s="12"/>
      <c r="L31" s="12"/>
      <c r="M31" s="12">
        <v>2077574</v>
      </c>
    </row>
    <row r="32" spans="1:13" ht="15.75" customHeight="1" x14ac:dyDescent="0.25">
      <c r="A32" s="27"/>
      <c r="B32" s="20">
        <v>2017</v>
      </c>
      <c r="C32" s="12">
        <v>17775244</v>
      </c>
      <c r="D32" s="12">
        <v>14033190</v>
      </c>
      <c r="E32" s="12">
        <v>151754</v>
      </c>
      <c r="F32" s="12">
        <v>324</v>
      </c>
      <c r="G32" s="12">
        <v>2716331</v>
      </c>
      <c r="H32" s="12">
        <v>4639783</v>
      </c>
      <c r="I32" s="12">
        <v>2036408</v>
      </c>
      <c r="J32" s="12"/>
      <c r="K32" s="12">
        <v>66091</v>
      </c>
      <c r="L32" s="12"/>
      <c r="M32" s="12">
        <v>3548417</v>
      </c>
    </row>
    <row r="33" spans="1:13" s="9" customFormat="1" x14ac:dyDescent="0.25">
      <c r="A33" s="29" t="s">
        <v>30</v>
      </c>
      <c r="B33" s="24">
        <v>2018</v>
      </c>
      <c r="C33" s="23">
        <f t="shared" ref="C33:M33" si="0">C3+C5+C7+C9+C11+C13+C15+C17+C19+C21+C23+C25+C27+C29+C31</f>
        <v>230414464</v>
      </c>
      <c r="D33" s="23">
        <f t="shared" si="0"/>
        <v>205854113</v>
      </c>
      <c r="E33" s="23">
        <f t="shared" si="0"/>
        <v>10683309</v>
      </c>
      <c r="F33" s="23">
        <f t="shared" si="0"/>
        <v>596160</v>
      </c>
      <c r="G33" s="23">
        <f t="shared" si="0"/>
        <v>5924250</v>
      </c>
      <c r="H33" s="23">
        <f t="shared" si="0"/>
        <v>6071787</v>
      </c>
      <c r="I33" s="23">
        <f t="shared" si="0"/>
        <v>572105</v>
      </c>
      <c r="J33" s="23">
        <f t="shared" si="0"/>
        <v>2300711</v>
      </c>
      <c r="K33" s="23">
        <f t="shared" si="0"/>
        <v>56712</v>
      </c>
      <c r="L33" s="23">
        <f t="shared" si="0"/>
        <v>202536</v>
      </c>
      <c r="M33" s="23">
        <f t="shared" si="0"/>
        <v>28830567</v>
      </c>
    </row>
    <row r="34" spans="1:13" s="9" customFormat="1" x14ac:dyDescent="0.25">
      <c r="A34" s="29"/>
      <c r="B34" s="24">
        <v>2017</v>
      </c>
      <c r="C34" s="23">
        <f>C4+C6+C8+C10+C12+C14+C16+C18+C20+C22+C24+C26+C28+C30+C32</f>
        <v>219831516</v>
      </c>
      <c r="D34" s="23">
        <f>D4+D6+D8+D10+D12+D14+D16+D18+D20+D22+D24+D26+D28+D30+D32</f>
        <v>195819494</v>
      </c>
      <c r="E34" s="23">
        <f t="shared" ref="E34:L34" si="1">E4+E6+E8+E10+E12+E14+E16+E18+E20+E22+E24+E26+E28+E30+E32</f>
        <v>10264648</v>
      </c>
      <c r="F34" s="23">
        <f>F4+F6+F8+F10+F12+F14+F16+F18+F20+F22+F24+F26+F28+F30+F32-2</f>
        <v>1016127</v>
      </c>
      <c r="G34" s="23">
        <f t="shared" si="1"/>
        <v>6306318</v>
      </c>
      <c r="H34" s="23">
        <f t="shared" si="1"/>
        <v>9925696</v>
      </c>
      <c r="I34" s="23">
        <f t="shared" si="1"/>
        <v>3240164</v>
      </c>
      <c r="J34" s="23">
        <f t="shared" si="1"/>
        <v>2049706</v>
      </c>
      <c r="K34" s="23">
        <f>K4+K6+K8+K10+K12+K14+K16+K18+K20+K22+K24+K26+K28+K30+K32</f>
        <v>85382</v>
      </c>
      <c r="L34" s="23">
        <f t="shared" si="1"/>
        <v>109150</v>
      </c>
      <c r="M34" s="23">
        <f>M4+M6+M8+M10+M12+M14+M16+M18+M20+M22+M24+M26+M28+M30+M32</f>
        <v>27204904</v>
      </c>
    </row>
    <row r="37" spans="1:13" x14ac:dyDescent="0.25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x14ac:dyDescent="0.25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</sheetData>
  <sheetProtection algorithmName="SHA-512" hashValue="DC+H+0ZzozGBayMaoJ+kuBvZM8jE0JzprWRRbPCL737v2+XMXiloO0/gdMJ8ycVgU4fK+H3/b5pVYtyxJA2D0w==" saltValue="dulBt6y5JlbjcDfdOvZaiA==" spinCount="100000" sheet="1" objects="1" scenarios="1" autoFilter="0" pivotTables="0"/>
  <mergeCells count="17">
    <mergeCell ref="A31:A32"/>
    <mergeCell ref="A25:A26"/>
    <mergeCell ref="A27:A28"/>
    <mergeCell ref="A29:A30"/>
    <mergeCell ref="A33:A34"/>
    <mergeCell ref="A2:B2"/>
    <mergeCell ref="A13:A14"/>
    <mergeCell ref="A15:A16"/>
    <mergeCell ref="A17:A18"/>
    <mergeCell ref="A19:A20"/>
    <mergeCell ref="A21:A22"/>
    <mergeCell ref="A23:A24"/>
    <mergeCell ref="A3:A4"/>
    <mergeCell ref="A5:A6"/>
    <mergeCell ref="A7:A8"/>
    <mergeCell ref="A9:A10"/>
    <mergeCell ref="A11:A12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sheet-assets</vt:lpstr>
      <vt:lpstr>Balance sheet-Liabilities</vt:lpstr>
      <vt:lpstr>Income statement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 Cudic</dc:creator>
  <cp:lastModifiedBy>Mladen Todorovic</cp:lastModifiedBy>
  <cp:lastPrinted>2023-07-10T10:52:53Z</cp:lastPrinted>
  <dcterms:created xsi:type="dcterms:W3CDTF">2023-04-25T13:07:53Z</dcterms:created>
  <dcterms:modified xsi:type="dcterms:W3CDTF">2024-05-14T09:40:23Z</dcterms:modified>
</cp:coreProperties>
</file>