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.todorovic\Downloads\"/>
    </mc:Choice>
  </mc:AlternateContent>
  <xr:revisionPtr revIDLastSave="0" documentId="13_ncr:1_{1DB2D8F1-811E-404E-BB16-CB220D85AF3E}" xr6:coauthVersionLast="47" xr6:coauthVersionMax="47" xr10:uidLastSave="{00000000-0000-0000-0000-000000000000}"/>
  <workbookProtection workbookAlgorithmName="SHA-512" workbookHashValue="UIizPzH38fsLNNDioYHPNwYTsj51WROFFWnfCHuwFEnqRy3L/EfDGa4wQExsxLPtV8nd4mYZr+i6K+vwGS29ag==" workbookSaltValue="ipd2cCUIArnhW4Ej/ggIgA==" workbookSpinCount="100000" lockStructure="1"/>
  <bookViews>
    <workbookView xWindow="-120" yWindow="-120" windowWidth="29040" windowHeight="15840" xr2:uid="{00000000-000D-0000-FFFF-FFFF00000000}"/>
  </bookViews>
  <sheets>
    <sheet name="Balance sheet-assets" sheetId="4" r:id="rId1"/>
    <sheet name="Balance sheet-Liabilities" sheetId="5" r:id="rId2"/>
    <sheet name="Income statement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5" l="1"/>
  <c r="E34" i="6"/>
  <c r="F34" i="6"/>
  <c r="G34" i="6"/>
  <c r="H34" i="6"/>
  <c r="I34" i="6"/>
  <c r="J34" i="6"/>
  <c r="K34" i="6"/>
  <c r="L34" i="6"/>
  <c r="C34" i="6"/>
  <c r="H34" i="4" l="1"/>
  <c r="O34" i="4" l="1"/>
  <c r="M34" i="4"/>
  <c r="J34" i="4"/>
  <c r="J33" i="4"/>
  <c r="H33" i="4"/>
  <c r="F34" i="4"/>
  <c r="I34" i="5" l="1"/>
  <c r="D34" i="5"/>
  <c r="E34" i="5"/>
  <c r="F34" i="5"/>
  <c r="G34" i="5"/>
  <c r="L34" i="5"/>
  <c r="D33" i="5"/>
  <c r="E33" i="5"/>
  <c r="F33" i="5"/>
  <c r="K33" i="5"/>
  <c r="L33" i="5"/>
  <c r="C34" i="5"/>
  <c r="C33" i="5"/>
  <c r="D34" i="4"/>
  <c r="E34" i="4"/>
  <c r="G34" i="4"/>
  <c r="I34" i="4"/>
  <c r="K34" i="4"/>
  <c r="L34" i="4"/>
  <c r="N34" i="4"/>
  <c r="C34" i="4"/>
  <c r="D33" i="4" l="1"/>
  <c r="E33" i="4"/>
  <c r="F33" i="4"/>
  <c r="G33" i="4"/>
  <c r="I33" i="4"/>
  <c r="K33" i="4"/>
  <c r="L33" i="4"/>
  <c r="N33" i="4"/>
  <c r="C17" i="4" l="1"/>
  <c r="C33" i="4" s="1"/>
  <c r="M5" i="4" l="1"/>
  <c r="M3" i="4"/>
  <c r="O5" i="4" l="1"/>
  <c r="M33" i="4"/>
  <c r="O3" i="4"/>
</calcChain>
</file>

<file path=xl/sharedStrings.xml><?xml version="1.0" encoding="utf-8"?>
<sst xmlns="http://schemas.openxmlformats.org/spreadsheetml/2006/main" count="89" uniqueCount="57">
  <si>
    <t>Drina osiguranje a.d.</t>
  </si>
  <si>
    <t>Dunav osiguranje a.d.</t>
  </si>
  <si>
    <t>Euros osiguranje a.d.</t>
  </si>
  <si>
    <t>Grawe osiguranje a.d.</t>
  </si>
  <si>
    <t>Krajina osiguranje a.d.</t>
  </si>
  <si>
    <t>Osiguranje Aura a.d.</t>
  </si>
  <si>
    <t>Osiguranje Garant d.d.</t>
  </si>
  <si>
    <t>Premium osiguranje a.d.</t>
  </si>
  <si>
    <t>SAS - Super P osiguranje a.d.</t>
  </si>
  <si>
    <t>Triglav osiguranje a.d.</t>
  </si>
  <si>
    <t>Wiener osiguranje a.d.</t>
  </si>
  <si>
    <t>Atos osiguranje a.d.</t>
  </si>
  <si>
    <t>Mikrofin osiguranje a.d.</t>
  </si>
  <si>
    <t>Brčko-gas osiguranje d.d.</t>
  </si>
  <si>
    <t>Nešković osiguranje a.d.</t>
  </si>
  <si>
    <t>Balance sheet - assets per insurance company (in KM)</t>
  </si>
  <si>
    <t>A S S E T S</t>
  </si>
  <si>
    <t>A.  FIXED ASSETS (I+II+III+IV)</t>
  </si>
  <si>
    <t>I  Intangible assets</t>
  </si>
  <si>
    <t>II 
 Real property, investment property, plant, equipment and other
fixed assets</t>
  </si>
  <si>
    <t>III  Long-term financial investments</t>
  </si>
  <si>
    <t>IV Deferred tax assets</t>
  </si>
  <si>
    <t>B. CURRENT ASSETS (I+II+III+IV)</t>
  </si>
  <si>
    <t>I 
 Inventories, fixed assets and assets of discontinued operations
available for sale</t>
  </si>
  <si>
    <t>II Short-term receivables, investments and cash</t>
  </si>
  <si>
    <t>III 
 - Accrued receivables</t>
  </si>
  <si>
    <t>IV
Deferred tax assets</t>
  </si>
  <si>
    <t>Operating assets  (А+Б)</t>
  </si>
  <si>
    <t>Off-balance-sheet assets</t>
  </si>
  <si>
    <t>Total assets</t>
  </si>
  <si>
    <t>TOTAL</t>
  </si>
  <si>
    <t>Balance sheet - liabilities per insurance company (in KM)</t>
  </si>
  <si>
    <t>L I A B I L I T I E S</t>
  </si>
  <si>
    <t>А. CAPITAL</t>
  </si>
  <si>
    <t>Share capital</t>
  </si>
  <si>
    <t>Retained profit</t>
  </si>
  <si>
    <t xml:space="preserve">Loss below the amount of capital </t>
  </si>
  <si>
    <t>B. LONG-TERM PROVISIONS</t>
  </si>
  <si>
    <t>C.  LIABILITIES (1+2)</t>
  </si>
  <si>
    <t>1. Long-term liabilities</t>
  </si>
  <si>
    <t>2. Short-term liabilities and accruals and deferred income</t>
  </si>
  <si>
    <t>Operating liabilities(A+B+C)</t>
  </si>
  <si>
    <t>Off-balance-sheet liabilities</t>
  </si>
  <si>
    <t>Total liabilities</t>
  </si>
  <si>
    <t>Income statement - per insurance company (in KM)</t>
  </si>
  <si>
    <t>ITEM</t>
  </si>
  <si>
    <t>Operating income</t>
  </si>
  <si>
    <t>Operating expenses</t>
  </si>
  <si>
    <t>Financial income</t>
  </si>
  <si>
    <t>Financial expenses</t>
  </si>
  <si>
    <t xml:space="preserve">Other income </t>
  </si>
  <si>
    <t>Other expenses</t>
  </si>
  <si>
    <t>Income from property value adjustment</t>
  </si>
  <si>
    <t xml:space="preserve">Expenses from property value adjustment </t>
  </si>
  <si>
    <t>Income from changes in accounting policies and correction of errors from previous years</t>
  </si>
  <si>
    <t>Expenses from changes in accounting policies and correction of errors from previous years</t>
  </si>
  <si>
    <t>Profit/loss in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</si>
</sst>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* #,##0.00\ _K_M_-;\-* #,##0.00\ _K_M_-;_-* &quot;-&quot;??\ _K_M_-;_-@_-"/>
    <numFmt numFmtId="168" formatCode="#;;"/>
    <numFmt numFmtId="169" formatCode="000;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32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wrapText="1"/>
    </xf>
    <xf numFmtId="167" fontId="2" fillId="0" borderId="0" applyFont="0" applyFill="0" applyBorder="0" applyAlignment="0" applyProtection="0"/>
    <xf numFmtId="0" fontId="10" fillId="0" borderId="0"/>
    <xf numFmtId="0" fontId="6" fillId="0" borderId="0"/>
    <xf numFmtId="168" fontId="11" fillId="0" borderId="0" applyFill="0" applyBorder="0">
      <alignment horizontal="center" vertical="center" wrapText="1"/>
      <protection hidden="1"/>
    </xf>
    <xf numFmtId="169" fontId="11" fillId="0" borderId="0" applyFill="0" applyBorder="0">
      <alignment horizontal="center" vertical="center"/>
      <protection hidden="1"/>
    </xf>
    <xf numFmtId="0" fontId="9" fillId="0" borderId="0"/>
    <xf numFmtId="0" fontId="2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0" fillId="0" borderId="0">
      <alignment wrapText="1"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Fill="1"/>
    <xf numFmtId="0" fontId="15" fillId="0" borderId="0" xfId="0" applyFont="1"/>
    <xf numFmtId="0" fontId="12" fillId="0" borderId="0" xfId="0" applyFont="1"/>
    <xf numFmtId="0" fontId="15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0" xfId="0" applyFont="1"/>
    <xf numFmtId="0" fontId="18" fillId="0" borderId="0" xfId="0" applyFont="1"/>
    <xf numFmtId="0" fontId="14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3" fontId="3" fillId="0" borderId="1" xfId="0" applyNumberFormat="1" applyFont="1" applyBorder="1" applyAlignment="1">
      <alignment vertical="center"/>
    </xf>
    <xf numFmtId="0" fontId="19" fillId="0" borderId="0" xfId="0" applyFont="1"/>
    <xf numFmtId="3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" fontId="17" fillId="2" borderId="1" xfId="2" applyNumberFormat="1" applyFont="1" applyFill="1" applyBorder="1"/>
    <xf numFmtId="0" fontId="13" fillId="0" borderId="1" xfId="0" applyFont="1" applyFill="1" applyBorder="1"/>
    <xf numFmtId="166" fontId="3" fillId="0" borderId="1" xfId="1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16" fillId="2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left" vertical="center" wrapText="1"/>
    </xf>
  </cellXfs>
  <cellStyles count="32">
    <cellStyle name="Aop" xfId="15" xr:uid="{00000000-0005-0000-0000-000000000000}"/>
    <cellStyle name="Comma" xfId="1" builtinId="3"/>
    <cellStyle name="Comma 2" xfId="6" xr:uid="{00000000-0005-0000-0000-000002000000}"/>
    <cellStyle name="Comma 3" xfId="18" xr:uid="{00000000-0005-0000-0000-000003000000}"/>
    <cellStyle name="Comma 4" xfId="11" xr:uid="{00000000-0005-0000-0000-000004000000}"/>
    <cellStyle name="Currency 2" xfId="21" xr:uid="{00000000-0005-0000-0000-000005000000}"/>
    <cellStyle name="Grupa" xfId="14" xr:uid="{00000000-0005-0000-0000-000006000000}"/>
    <cellStyle name="Hyperlink 2" xfId="8" xr:uid="{00000000-0005-0000-0000-000007000000}"/>
    <cellStyle name="Hyperlink 3" xfId="9" xr:uid="{00000000-0005-0000-0000-000008000000}"/>
    <cellStyle name="Normal" xfId="0" builtinId="0"/>
    <cellStyle name="Normal 11" xfId="27" xr:uid="{00000000-0005-0000-0000-00000A000000}"/>
    <cellStyle name="Normal 13" xfId="19" xr:uid="{00000000-0005-0000-0000-00000B000000}"/>
    <cellStyle name="Normal 2" xfId="3" xr:uid="{00000000-0005-0000-0000-00000C000000}"/>
    <cellStyle name="Normal 2 2" xfId="17" xr:uid="{00000000-0005-0000-0000-00000D000000}"/>
    <cellStyle name="Normal 2 2 2" xfId="13" xr:uid="{00000000-0005-0000-0000-00000E000000}"/>
    <cellStyle name="Normal 2 2 3" xfId="20" xr:uid="{00000000-0005-0000-0000-00000F000000}"/>
    <cellStyle name="Normal 2 3" xfId="23" xr:uid="{00000000-0005-0000-0000-000010000000}"/>
    <cellStyle name="Normal 2 4" xfId="26" xr:uid="{00000000-0005-0000-0000-000011000000}"/>
    <cellStyle name="Normal 2 4 2" xfId="16" xr:uid="{00000000-0005-0000-0000-000012000000}"/>
    <cellStyle name="Normal 2 5" xfId="4" xr:uid="{00000000-0005-0000-0000-000013000000}"/>
    <cellStyle name="Normal 3" xfId="2" xr:uid="{00000000-0005-0000-0000-000014000000}"/>
    <cellStyle name="Normal 3 2" xfId="7" xr:uid="{00000000-0005-0000-0000-000015000000}"/>
    <cellStyle name="Normal 3 3" xfId="29" xr:uid="{00000000-0005-0000-0000-000016000000}"/>
    <cellStyle name="Normal 3 4" xfId="30" xr:uid="{00000000-0005-0000-0000-000017000000}"/>
    <cellStyle name="Normal 3 5" xfId="24" xr:uid="{00000000-0005-0000-0000-000018000000}"/>
    <cellStyle name="Normal 3 6" xfId="28" xr:uid="{00000000-0005-0000-0000-000019000000}"/>
    <cellStyle name="Normal 4" xfId="10" xr:uid="{00000000-0005-0000-0000-00001A000000}"/>
    <cellStyle name="Normal 4 4 2" xfId="12" xr:uid="{00000000-0005-0000-0000-00001B000000}"/>
    <cellStyle name="Normal 5" xfId="22" xr:uid="{00000000-0005-0000-0000-00001C000000}"/>
    <cellStyle name="Normal 6" xfId="31" xr:uid="{00000000-0005-0000-0000-00001D000000}"/>
    <cellStyle name="Normal 9" xfId="25" xr:uid="{00000000-0005-0000-0000-00001E000000}"/>
    <cellStyle name="Percent 2" xfId="5" xr:uid="{00000000-0005-0000-0000-00001F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zoomScale="90" zoomScaleNormal="90" workbookViewId="0">
      <selection activeCell="A33" sqref="A33:A34"/>
    </sheetView>
  </sheetViews>
  <sheetFormatPr defaultRowHeight="12.75" x14ac:dyDescent="0.2"/>
  <cols>
    <col min="1" max="1" width="22.85546875" style="2" customWidth="1"/>
    <col min="2" max="2" width="5.42578125" style="3" customWidth="1"/>
    <col min="3" max="3" width="11.5703125" style="2" customWidth="1"/>
    <col min="4" max="4" width="12.7109375" style="2" customWidth="1"/>
    <col min="5" max="5" width="16.7109375" style="2" customWidth="1"/>
    <col min="6" max="6" width="12" style="2" bestFit="1" customWidth="1"/>
    <col min="7" max="7" width="9.42578125" style="2" customWidth="1"/>
    <col min="8" max="8" width="14.5703125" style="2" bestFit="1" customWidth="1"/>
    <col min="9" max="9" width="12.7109375" style="2" customWidth="1"/>
    <col min="10" max="10" width="12.85546875" style="2" customWidth="1"/>
    <col min="11" max="11" width="12.5703125" style="2" customWidth="1"/>
    <col min="12" max="12" width="9" style="2" customWidth="1"/>
    <col min="13" max="13" width="11.140625" style="3" bestFit="1" customWidth="1"/>
    <col min="14" max="14" width="11.42578125" style="3" bestFit="1" customWidth="1"/>
    <col min="15" max="15" width="12.5703125" style="3" bestFit="1" customWidth="1"/>
    <col min="16" max="16384" width="9.140625" style="2"/>
  </cols>
  <sheetData>
    <row r="1" spans="1:15" s="4" customFormat="1" ht="21" customHeight="1" x14ac:dyDescent="0.25">
      <c r="A1" s="16" t="s">
        <v>15</v>
      </c>
      <c r="B1" s="5"/>
      <c r="C1" s="5"/>
      <c r="M1" s="6"/>
      <c r="N1" s="6"/>
      <c r="O1" s="6"/>
    </row>
    <row r="2" spans="1:15" s="8" customFormat="1" ht="107.25" customHeight="1" x14ac:dyDescent="0.25">
      <c r="A2" s="26" t="s">
        <v>16</v>
      </c>
      <c r="B2" s="26"/>
      <c r="C2" s="11" t="s">
        <v>17</v>
      </c>
      <c r="D2" s="11" t="s">
        <v>18</v>
      </c>
      <c r="E2" s="11" t="s">
        <v>19</v>
      </c>
      <c r="F2" s="11" t="s">
        <v>20</v>
      </c>
      <c r="G2" s="11" t="s">
        <v>21</v>
      </c>
      <c r="H2" s="11" t="s">
        <v>22</v>
      </c>
      <c r="I2" s="11" t="s">
        <v>23</v>
      </c>
      <c r="J2" s="11" t="s">
        <v>24</v>
      </c>
      <c r="K2" s="11" t="s">
        <v>25</v>
      </c>
      <c r="L2" s="11" t="s">
        <v>26</v>
      </c>
      <c r="M2" s="11" t="s">
        <v>27</v>
      </c>
      <c r="N2" s="11" t="s">
        <v>28</v>
      </c>
      <c r="O2" s="11" t="s">
        <v>29</v>
      </c>
    </row>
    <row r="3" spans="1:15" x14ac:dyDescent="0.2">
      <c r="A3" s="25" t="s">
        <v>13</v>
      </c>
      <c r="B3" s="19">
        <v>2020</v>
      </c>
      <c r="C3" s="13">
        <v>22123492</v>
      </c>
      <c r="D3" s="13">
        <v>6300</v>
      </c>
      <c r="E3" s="13">
        <v>5082131</v>
      </c>
      <c r="F3" s="13">
        <v>17035061</v>
      </c>
      <c r="G3" s="20"/>
      <c r="H3" s="13">
        <v>5815251</v>
      </c>
      <c r="I3" s="13">
        <v>6767</v>
      </c>
      <c r="J3" s="13">
        <v>5323595</v>
      </c>
      <c r="K3" s="13">
        <v>484889</v>
      </c>
      <c r="L3" s="13"/>
      <c r="M3" s="13">
        <f>C3+H3</f>
        <v>27938743</v>
      </c>
      <c r="N3" s="13">
        <v>22913</v>
      </c>
      <c r="O3" s="13">
        <f>M3+N3</f>
        <v>27961656</v>
      </c>
    </row>
    <row r="4" spans="1:15" x14ac:dyDescent="0.2">
      <c r="A4" s="25"/>
      <c r="B4" s="19">
        <v>2019</v>
      </c>
      <c r="C4" s="13">
        <v>21418307</v>
      </c>
      <c r="D4" s="13">
        <v>8400</v>
      </c>
      <c r="E4" s="13">
        <v>5112253</v>
      </c>
      <c r="F4" s="13">
        <v>16297654</v>
      </c>
      <c r="G4" s="20"/>
      <c r="H4" s="13">
        <v>5897175</v>
      </c>
      <c r="I4" s="13"/>
      <c r="J4" s="13">
        <v>5319215</v>
      </c>
      <c r="K4" s="13">
        <v>577960</v>
      </c>
      <c r="L4" s="13"/>
      <c r="M4" s="13">
        <v>27315482</v>
      </c>
      <c r="N4" s="13">
        <v>10189</v>
      </c>
      <c r="O4" s="13">
        <v>27325671</v>
      </c>
    </row>
    <row r="5" spans="1:15" x14ac:dyDescent="0.2">
      <c r="A5" s="25" t="s">
        <v>0</v>
      </c>
      <c r="B5" s="19">
        <v>2020</v>
      </c>
      <c r="C5" s="13">
        <v>31302105</v>
      </c>
      <c r="D5" s="13">
        <v>50683</v>
      </c>
      <c r="E5" s="13">
        <v>16089722</v>
      </c>
      <c r="F5" s="13">
        <v>15161700</v>
      </c>
      <c r="G5" s="20"/>
      <c r="H5" s="13">
        <v>9324101</v>
      </c>
      <c r="I5" s="13">
        <v>244263</v>
      </c>
      <c r="J5" s="13">
        <v>6490856</v>
      </c>
      <c r="K5" s="13">
        <v>2588982</v>
      </c>
      <c r="L5" s="13"/>
      <c r="M5" s="13">
        <f>C5+H5</f>
        <v>40626206</v>
      </c>
      <c r="N5" s="13">
        <v>72058</v>
      </c>
      <c r="O5" s="13">
        <f>M5+N5</f>
        <v>40698264</v>
      </c>
    </row>
    <row r="6" spans="1:15" x14ac:dyDescent="0.2">
      <c r="A6" s="25"/>
      <c r="B6" s="19">
        <v>2019</v>
      </c>
      <c r="C6" s="13">
        <v>28400632</v>
      </c>
      <c r="D6" s="13">
        <v>55235</v>
      </c>
      <c r="E6" s="13">
        <v>15613296</v>
      </c>
      <c r="F6" s="13">
        <v>12732101</v>
      </c>
      <c r="G6" s="20"/>
      <c r="H6" s="13">
        <v>10948007</v>
      </c>
      <c r="I6" s="13">
        <v>150737</v>
      </c>
      <c r="J6" s="13">
        <v>8788540</v>
      </c>
      <c r="K6" s="13">
        <v>2008730</v>
      </c>
      <c r="L6" s="13"/>
      <c r="M6" s="13">
        <v>39348639</v>
      </c>
      <c r="N6" s="13">
        <v>53314</v>
      </c>
      <c r="O6" s="13">
        <v>39401953</v>
      </c>
    </row>
    <row r="7" spans="1:15" s="3" customFormat="1" x14ac:dyDescent="0.2">
      <c r="A7" s="25" t="s">
        <v>1</v>
      </c>
      <c r="B7" s="19">
        <v>2020</v>
      </c>
      <c r="C7" s="13">
        <v>20466168</v>
      </c>
      <c r="D7" s="13">
        <v>44489</v>
      </c>
      <c r="E7" s="13">
        <v>9346255</v>
      </c>
      <c r="F7" s="13">
        <v>11075424</v>
      </c>
      <c r="G7" s="20"/>
      <c r="H7" s="13">
        <v>15277669</v>
      </c>
      <c r="I7" s="13"/>
      <c r="J7" s="13">
        <v>11832402</v>
      </c>
      <c r="K7" s="13">
        <v>3445267</v>
      </c>
      <c r="L7" s="13"/>
      <c r="M7" s="13">
        <v>35743837</v>
      </c>
      <c r="N7" s="13"/>
      <c r="O7" s="13">
        <v>35743837</v>
      </c>
    </row>
    <row r="8" spans="1:15" x14ac:dyDescent="0.2">
      <c r="A8" s="25"/>
      <c r="B8" s="19">
        <v>2019</v>
      </c>
      <c r="C8" s="13">
        <v>24755233</v>
      </c>
      <c r="D8" s="13">
        <v>188609</v>
      </c>
      <c r="E8" s="13">
        <v>9200961</v>
      </c>
      <c r="F8" s="13">
        <v>15365663</v>
      </c>
      <c r="G8" s="20"/>
      <c r="H8" s="13">
        <v>14173007</v>
      </c>
      <c r="I8" s="13"/>
      <c r="J8" s="13">
        <v>10657389</v>
      </c>
      <c r="K8" s="13">
        <v>3515618</v>
      </c>
      <c r="L8" s="13"/>
      <c r="M8" s="13">
        <v>38928240</v>
      </c>
      <c r="N8" s="13"/>
      <c r="O8" s="13">
        <v>38928240</v>
      </c>
    </row>
    <row r="9" spans="1:15" x14ac:dyDescent="0.2">
      <c r="A9" s="25" t="s">
        <v>2</v>
      </c>
      <c r="B9" s="19">
        <v>2020</v>
      </c>
      <c r="C9" s="13">
        <v>10157921</v>
      </c>
      <c r="D9" s="13">
        <v>29839</v>
      </c>
      <c r="E9" s="13">
        <v>3679816</v>
      </c>
      <c r="F9" s="13">
        <v>6448266</v>
      </c>
      <c r="G9" s="20"/>
      <c r="H9" s="13">
        <v>8714553</v>
      </c>
      <c r="I9" s="13">
        <v>1058306</v>
      </c>
      <c r="J9" s="13">
        <v>7190282</v>
      </c>
      <c r="K9" s="13">
        <v>465965</v>
      </c>
      <c r="L9" s="13"/>
      <c r="M9" s="13">
        <v>18872474</v>
      </c>
      <c r="N9" s="13">
        <v>187907</v>
      </c>
      <c r="O9" s="13">
        <v>19060381</v>
      </c>
    </row>
    <row r="10" spans="1:15" x14ac:dyDescent="0.2">
      <c r="A10" s="25"/>
      <c r="B10" s="19">
        <v>2019</v>
      </c>
      <c r="C10" s="13">
        <v>8534209</v>
      </c>
      <c r="D10" s="13">
        <v>37505</v>
      </c>
      <c r="E10" s="13">
        <v>3183568</v>
      </c>
      <c r="F10" s="13">
        <v>5313136</v>
      </c>
      <c r="G10" s="20"/>
      <c r="H10" s="13">
        <v>7007090</v>
      </c>
      <c r="I10" s="13">
        <v>359277</v>
      </c>
      <c r="J10" s="13">
        <v>6167333</v>
      </c>
      <c r="K10" s="13">
        <v>480480</v>
      </c>
      <c r="L10" s="13"/>
      <c r="M10" s="13">
        <v>15541299</v>
      </c>
      <c r="N10" s="13"/>
      <c r="O10" s="13">
        <v>15541299</v>
      </c>
    </row>
    <row r="11" spans="1:15" x14ac:dyDescent="0.2">
      <c r="A11" s="25" t="s">
        <v>3</v>
      </c>
      <c r="B11" s="19">
        <v>2020</v>
      </c>
      <c r="C11" s="13">
        <v>141369980</v>
      </c>
      <c r="D11" s="13">
        <v>63808</v>
      </c>
      <c r="E11" s="13">
        <v>6460898</v>
      </c>
      <c r="F11" s="13">
        <v>134845274</v>
      </c>
      <c r="G11" s="20"/>
      <c r="H11" s="13">
        <v>18373133</v>
      </c>
      <c r="I11" s="13">
        <v>266234</v>
      </c>
      <c r="J11" s="13">
        <v>14366313</v>
      </c>
      <c r="K11" s="13">
        <v>3740586</v>
      </c>
      <c r="L11" s="13"/>
      <c r="M11" s="13">
        <v>159743113</v>
      </c>
      <c r="N11" s="13">
        <v>9167355</v>
      </c>
      <c r="O11" s="13">
        <v>168910468</v>
      </c>
    </row>
    <row r="12" spans="1:15" x14ac:dyDescent="0.2">
      <c r="A12" s="25"/>
      <c r="B12" s="19">
        <v>2019</v>
      </c>
      <c r="C12" s="13">
        <v>106163719</v>
      </c>
      <c r="D12" s="13">
        <v>5655</v>
      </c>
      <c r="E12" s="13">
        <v>500883</v>
      </c>
      <c r="F12" s="13">
        <v>105657181</v>
      </c>
      <c r="G12" s="20"/>
      <c r="H12" s="13">
        <v>16570204</v>
      </c>
      <c r="I12" s="13">
        <v>90347</v>
      </c>
      <c r="J12" s="13">
        <v>14480019</v>
      </c>
      <c r="K12" s="13">
        <v>1999838</v>
      </c>
      <c r="L12" s="13"/>
      <c r="M12" s="13">
        <v>122733923</v>
      </c>
      <c r="N12" s="13"/>
      <c r="O12" s="13">
        <v>122733923</v>
      </c>
    </row>
    <row r="13" spans="1:15" x14ac:dyDescent="0.2">
      <c r="A13" s="25" t="s">
        <v>4</v>
      </c>
      <c r="B13" s="19">
        <v>2020</v>
      </c>
      <c r="C13" s="13">
        <v>14822414</v>
      </c>
      <c r="D13" s="13"/>
      <c r="E13" s="13">
        <v>10672748</v>
      </c>
      <c r="F13" s="13">
        <v>4149666</v>
      </c>
      <c r="G13" s="20"/>
      <c r="H13" s="13">
        <v>617585</v>
      </c>
      <c r="I13" s="13"/>
      <c r="J13" s="13">
        <v>142844</v>
      </c>
      <c r="K13" s="13">
        <v>474741</v>
      </c>
      <c r="L13" s="13"/>
      <c r="M13" s="13">
        <v>15439999</v>
      </c>
      <c r="N13" s="13"/>
      <c r="O13" s="13">
        <v>15439999</v>
      </c>
    </row>
    <row r="14" spans="1:15" x14ac:dyDescent="0.2">
      <c r="A14" s="25"/>
      <c r="B14" s="19">
        <v>2019</v>
      </c>
      <c r="C14" s="13">
        <v>14795180</v>
      </c>
      <c r="D14" s="13"/>
      <c r="E14" s="13">
        <v>10537961</v>
      </c>
      <c r="F14" s="13">
        <v>4257219</v>
      </c>
      <c r="G14" s="20"/>
      <c r="H14" s="13">
        <v>1041831</v>
      </c>
      <c r="I14" s="13">
        <v>151753</v>
      </c>
      <c r="J14" s="13">
        <v>395263</v>
      </c>
      <c r="K14" s="13">
        <v>494815</v>
      </c>
      <c r="L14" s="13"/>
      <c r="M14" s="13">
        <v>15837011</v>
      </c>
      <c r="N14" s="13"/>
      <c r="O14" s="13">
        <v>15837011</v>
      </c>
    </row>
    <row r="15" spans="1:15" x14ac:dyDescent="0.2">
      <c r="A15" s="25" t="s">
        <v>12</v>
      </c>
      <c r="B15" s="19">
        <v>2020</v>
      </c>
      <c r="C15" s="13">
        <v>10039449</v>
      </c>
      <c r="D15" s="13">
        <v>3197</v>
      </c>
      <c r="E15" s="13">
        <v>2957706</v>
      </c>
      <c r="F15" s="13">
        <v>7078546</v>
      </c>
      <c r="G15" s="20"/>
      <c r="H15" s="13">
        <v>9905062</v>
      </c>
      <c r="I15" s="13">
        <v>5759</v>
      </c>
      <c r="J15" s="13">
        <v>9452290</v>
      </c>
      <c r="K15" s="13">
        <v>442061</v>
      </c>
      <c r="L15" s="13">
        <v>4952</v>
      </c>
      <c r="M15" s="13">
        <v>19944511</v>
      </c>
      <c r="N15" s="13"/>
      <c r="O15" s="13">
        <v>19944511</v>
      </c>
    </row>
    <row r="16" spans="1:15" x14ac:dyDescent="0.2">
      <c r="A16" s="25"/>
      <c r="B16" s="19">
        <v>2019</v>
      </c>
      <c r="C16" s="13">
        <v>13304525</v>
      </c>
      <c r="D16" s="13">
        <v>9326</v>
      </c>
      <c r="E16" s="13">
        <v>2137399</v>
      </c>
      <c r="F16" s="13">
        <v>11157800</v>
      </c>
      <c r="G16" s="20"/>
      <c r="H16" s="13">
        <v>6830072</v>
      </c>
      <c r="I16" s="13">
        <v>4921</v>
      </c>
      <c r="J16" s="13">
        <v>5738501</v>
      </c>
      <c r="K16" s="13">
        <v>1083116</v>
      </c>
      <c r="L16" s="13">
        <v>3534</v>
      </c>
      <c r="M16" s="13">
        <v>20134597</v>
      </c>
      <c r="N16" s="13"/>
      <c r="O16" s="13">
        <v>20134597</v>
      </c>
    </row>
    <row r="17" spans="1:15" x14ac:dyDescent="0.2">
      <c r="A17" s="25" t="s">
        <v>14</v>
      </c>
      <c r="B17" s="19">
        <v>2020</v>
      </c>
      <c r="C17" s="13">
        <f>SUM(D17:F17)</f>
        <v>33873223</v>
      </c>
      <c r="D17" s="13">
        <v>14366</v>
      </c>
      <c r="E17" s="13">
        <v>21326778</v>
      </c>
      <c r="F17" s="13">
        <v>12532079</v>
      </c>
      <c r="G17" s="20"/>
      <c r="H17" s="13">
        <v>6445956</v>
      </c>
      <c r="I17" s="13">
        <v>6393</v>
      </c>
      <c r="J17" s="13">
        <v>6288534</v>
      </c>
      <c r="K17" s="13">
        <v>151029</v>
      </c>
      <c r="L17" s="13"/>
      <c r="M17" s="13">
        <v>40319179</v>
      </c>
      <c r="N17" s="13">
        <v>2010</v>
      </c>
      <c r="O17" s="13">
        <v>40321189</v>
      </c>
    </row>
    <row r="18" spans="1:15" x14ac:dyDescent="0.2">
      <c r="A18" s="25"/>
      <c r="B18" s="19">
        <v>2019</v>
      </c>
      <c r="C18" s="13">
        <v>29628370</v>
      </c>
      <c r="D18" s="13">
        <v>14540</v>
      </c>
      <c r="E18" s="13">
        <v>23348718</v>
      </c>
      <c r="F18" s="13">
        <v>6265112</v>
      </c>
      <c r="G18" s="20"/>
      <c r="H18" s="13">
        <v>12104960</v>
      </c>
      <c r="I18" s="13">
        <v>9413</v>
      </c>
      <c r="J18" s="13">
        <v>11911504</v>
      </c>
      <c r="K18" s="13">
        <v>184043</v>
      </c>
      <c r="L18" s="13"/>
      <c r="M18" s="13">
        <v>41733330</v>
      </c>
      <c r="N18" s="13">
        <v>3818</v>
      </c>
      <c r="O18" s="13">
        <v>41737148</v>
      </c>
    </row>
    <row r="19" spans="1:15" x14ac:dyDescent="0.2">
      <c r="A19" s="25" t="s">
        <v>5</v>
      </c>
      <c r="B19" s="19">
        <v>2020</v>
      </c>
      <c r="C19" s="13">
        <v>17025047</v>
      </c>
      <c r="D19" s="13">
        <v>33349</v>
      </c>
      <c r="E19" s="13">
        <v>12827200</v>
      </c>
      <c r="F19" s="13">
        <v>4164498</v>
      </c>
      <c r="G19" s="20"/>
      <c r="H19" s="13">
        <v>11680200</v>
      </c>
      <c r="I19" s="13">
        <v>121290</v>
      </c>
      <c r="J19" s="13">
        <v>9512504</v>
      </c>
      <c r="K19" s="13">
        <v>2046406</v>
      </c>
      <c r="L19" s="13"/>
      <c r="M19" s="13">
        <v>28705247</v>
      </c>
      <c r="N19" s="13"/>
      <c r="O19" s="13">
        <v>28705247</v>
      </c>
    </row>
    <row r="20" spans="1:15" x14ac:dyDescent="0.2">
      <c r="A20" s="25"/>
      <c r="B20" s="19">
        <v>2019</v>
      </c>
      <c r="C20" s="13">
        <v>15426192</v>
      </c>
      <c r="D20" s="13">
        <v>7182</v>
      </c>
      <c r="E20" s="13">
        <v>10639426</v>
      </c>
      <c r="F20" s="13">
        <v>4779584</v>
      </c>
      <c r="G20" s="20"/>
      <c r="H20" s="13">
        <v>10737559</v>
      </c>
      <c r="I20" s="13">
        <v>38066</v>
      </c>
      <c r="J20" s="13">
        <v>9059990</v>
      </c>
      <c r="K20" s="13">
        <v>1639503</v>
      </c>
      <c r="L20" s="13"/>
      <c r="M20" s="13">
        <v>26163751</v>
      </c>
      <c r="N20" s="13"/>
      <c r="O20" s="13">
        <v>26163751</v>
      </c>
    </row>
    <row r="21" spans="1:15" x14ac:dyDescent="0.2">
      <c r="A21" s="25" t="s">
        <v>6</v>
      </c>
      <c r="B21" s="19">
        <v>2020</v>
      </c>
      <c r="C21" s="13">
        <v>18620553</v>
      </c>
      <c r="D21" s="13">
        <v>25431</v>
      </c>
      <c r="E21" s="13">
        <v>10474261</v>
      </c>
      <c r="F21" s="13">
        <v>8120861</v>
      </c>
      <c r="G21" s="20"/>
      <c r="H21" s="13">
        <v>2399121</v>
      </c>
      <c r="I21" s="13">
        <v>71273</v>
      </c>
      <c r="J21" s="13">
        <v>2114827</v>
      </c>
      <c r="K21" s="13">
        <v>213021</v>
      </c>
      <c r="L21" s="13"/>
      <c r="M21" s="13">
        <v>21019674</v>
      </c>
      <c r="N21" s="13">
        <v>7760</v>
      </c>
      <c r="O21" s="13">
        <v>21027434</v>
      </c>
    </row>
    <row r="22" spans="1:15" x14ac:dyDescent="0.2">
      <c r="A22" s="25"/>
      <c r="B22" s="19">
        <v>2019</v>
      </c>
      <c r="C22" s="13">
        <v>16558670</v>
      </c>
      <c r="D22" s="13">
        <v>35529</v>
      </c>
      <c r="E22" s="13">
        <v>8666231</v>
      </c>
      <c r="F22" s="13">
        <v>7856910</v>
      </c>
      <c r="G22" s="20"/>
      <c r="H22" s="13">
        <v>2222876</v>
      </c>
      <c r="I22" s="13">
        <v>338928</v>
      </c>
      <c r="J22" s="13">
        <v>1764922</v>
      </c>
      <c r="K22" s="13">
        <v>119026</v>
      </c>
      <c r="L22" s="13"/>
      <c r="M22" s="13">
        <v>18781546</v>
      </c>
      <c r="N22" s="13">
        <v>7760</v>
      </c>
      <c r="O22" s="13">
        <v>18789306</v>
      </c>
    </row>
    <row r="23" spans="1:15" x14ac:dyDescent="0.2">
      <c r="A23" s="25" t="s">
        <v>7</v>
      </c>
      <c r="B23" s="19">
        <v>2020</v>
      </c>
      <c r="C23" s="13">
        <v>6447448</v>
      </c>
      <c r="D23" s="13">
        <v>46067</v>
      </c>
      <c r="E23" s="13">
        <v>1534175</v>
      </c>
      <c r="F23" s="13">
        <v>4867206</v>
      </c>
      <c r="G23" s="20"/>
      <c r="H23" s="13">
        <v>3142717</v>
      </c>
      <c r="I23" s="13">
        <v>79135</v>
      </c>
      <c r="J23" s="13">
        <v>2226621</v>
      </c>
      <c r="K23" s="13">
        <v>836961</v>
      </c>
      <c r="L23" s="13"/>
      <c r="M23" s="13">
        <v>9590165</v>
      </c>
      <c r="N23" s="13"/>
      <c r="O23" s="13">
        <v>9590165</v>
      </c>
    </row>
    <row r="24" spans="1:15" x14ac:dyDescent="0.2">
      <c r="A24" s="25"/>
      <c r="B24" s="19">
        <v>2019</v>
      </c>
      <c r="C24" s="13">
        <v>4761860</v>
      </c>
      <c r="D24" s="13">
        <v>47365</v>
      </c>
      <c r="E24" s="13">
        <v>448274</v>
      </c>
      <c r="F24" s="13">
        <v>4266221</v>
      </c>
      <c r="G24" s="20"/>
      <c r="H24" s="13">
        <v>2367389</v>
      </c>
      <c r="I24" s="13">
        <v>45208</v>
      </c>
      <c r="J24" s="13">
        <v>1580385</v>
      </c>
      <c r="K24" s="13">
        <v>741796</v>
      </c>
      <c r="L24" s="13"/>
      <c r="M24" s="13">
        <v>7129249</v>
      </c>
      <c r="N24" s="13"/>
      <c r="O24" s="13">
        <v>7129249</v>
      </c>
    </row>
    <row r="25" spans="1:15" x14ac:dyDescent="0.2">
      <c r="A25" s="25" t="s">
        <v>8</v>
      </c>
      <c r="B25" s="19">
        <v>2020</v>
      </c>
      <c r="C25" s="13">
        <v>5571437</v>
      </c>
      <c r="D25" s="13">
        <v>3744</v>
      </c>
      <c r="E25" s="13">
        <v>1614378</v>
      </c>
      <c r="F25" s="13">
        <v>3953315</v>
      </c>
      <c r="G25" s="20"/>
      <c r="H25" s="13">
        <v>1966749</v>
      </c>
      <c r="I25" s="13">
        <v>923</v>
      </c>
      <c r="J25" s="13">
        <v>1722458</v>
      </c>
      <c r="K25" s="13">
        <v>243368</v>
      </c>
      <c r="L25" s="13"/>
      <c r="M25" s="13">
        <v>7538186</v>
      </c>
      <c r="N25" s="13"/>
      <c r="O25" s="13">
        <v>7538186</v>
      </c>
    </row>
    <row r="26" spans="1:15" x14ac:dyDescent="0.2">
      <c r="A26" s="25"/>
      <c r="B26" s="19">
        <v>2019</v>
      </c>
      <c r="C26" s="13">
        <v>5243856</v>
      </c>
      <c r="D26" s="13">
        <v>6318</v>
      </c>
      <c r="E26" s="13">
        <v>1670124</v>
      </c>
      <c r="F26" s="13">
        <v>3567414</v>
      </c>
      <c r="G26" s="20"/>
      <c r="H26" s="13">
        <v>1351476</v>
      </c>
      <c r="I26" s="13">
        <v>823</v>
      </c>
      <c r="J26" s="13">
        <v>1114362</v>
      </c>
      <c r="K26" s="13">
        <v>236291</v>
      </c>
      <c r="L26" s="13"/>
      <c r="M26" s="13">
        <v>6595332</v>
      </c>
      <c r="N26" s="13"/>
      <c r="O26" s="13">
        <v>6595332</v>
      </c>
    </row>
    <row r="27" spans="1:15" x14ac:dyDescent="0.2">
      <c r="A27" s="25" t="s">
        <v>9</v>
      </c>
      <c r="B27" s="19">
        <v>2020</v>
      </c>
      <c r="C27" s="13">
        <v>15442556</v>
      </c>
      <c r="D27" s="13">
        <v>113894</v>
      </c>
      <c r="E27" s="13">
        <v>6997950</v>
      </c>
      <c r="F27" s="13">
        <v>8330712</v>
      </c>
      <c r="G27" s="20"/>
      <c r="H27" s="13">
        <v>9560236</v>
      </c>
      <c r="I27" s="13"/>
      <c r="J27" s="13">
        <v>6452708</v>
      </c>
      <c r="K27" s="13">
        <v>3107528</v>
      </c>
      <c r="L27" s="13"/>
      <c r="M27" s="13">
        <v>25002792</v>
      </c>
      <c r="N27" s="13">
        <v>143584</v>
      </c>
      <c r="O27" s="13">
        <v>25146376</v>
      </c>
    </row>
    <row r="28" spans="1:15" x14ac:dyDescent="0.2">
      <c r="A28" s="25"/>
      <c r="B28" s="19">
        <v>2019</v>
      </c>
      <c r="C28" s="13">
        <v>15791609</v>
      </c>
      <c r="D28" s="13">
        <v>61739</v>
      </c>
      <c r="E28" s="13">
        <v>7251463</v>
      </c>
      <c r="F28" s="13">
        <v>8478407</v>
      </c>
      <c r="G28" s="20"/>
      <c r="H28" s="13">
        <v>7486814</v>
      </c>
      <c r="I28" s="13"/>
      <c r="J28" s="13">
        <v>4812536</v>
      </c>
      <c r="K28" s="13">
        <v>2486164</v>
      </c>
      <c r="L28" s="13">
        <v>188114</v>
      </c>
      <c r="M28" s="13">
        <v>23278423</v>
      </c>
      <c r="N28" s="13">
        <v>2021578.93</v>
      </c>
      <c r="O28" s="13">
        <v>25300001.93</v>
      </c>
    </row>
    <row r="29" spans="1:15" x14ac:dyDescent="0.2">
      <c r="A29" s="25" t="s">
        <v>10</v>
      </c>
      <c r="B29" s="21">
        <v>2020</v>
      </c>
      <c r="C29" s="13">
        <v>55234275.469999999</v>
      </c>
      <c r="D29" s="13">
        <v>709366.7</v>
      </c>
      <c r="E29" s="13">
        <v>10861481.630000001</v>
      </c>
      <c r="F29" s="13">
        <v>43663427.140000001</v>
      </c>
      <c r="G29" s="20"/>
      <c r="H29" s="13">
        <v>24175541.960000001</v>
      </c>
      <c r="I29" s="13">
        <v>280585.34000000003</v>
      </c>
      <c r="J29" s="13">
        <v>7216712.5</v>
      </c>
      <c r="K29" s="13">
        <v>16601414.24</v>
      </c>
      <c r="L29" s="13">
        <v>76829.88</v>
      </c>
      <c r="M29" s="13">
        <v>79409817.430000007</v>
      </c>
      <c r="N29" s="13">
        <v>2526275.2799999998</v>
      </c>
      <c r="O29" s="13">
        <v>81936092.709999993</v>
      </c>
    </row>
    <row r="30" spans="1:15" x14ac:dyDescent="0.2">
      <c r="A30" s="25"/>
      <c r="B30" s="19">
        <v>2019</v>
      </c>
      <c r="C30" s="13">
        <v>55974274</v>
      </c>
      <c r="D30" s="13">
        <v>457993</v>
      </c>
      <c r="E30" s="13">
        <v>9615468</v>
      </c>
      <c r="F30" s="13">
        <v>45900813</v>
      </c>
      <c r="G30" s="20"/>
      <c r="H30" s="13">
        <v>22699931</v>
      </c>
      <c r="I30" s="13">
        <v>316281</v>
      </c>
      <c r="J30" s="13">
        <v>6743937</v>
      </c>
      <c r="K30" s="13">
        <v>15576285</v>
      </c>
      <c r="L30" s="13">
        <v>63428</v>
      </c>
      <c r="M30" s="13">
        <v>78674205</v>
      </c>
      <c r="N30" s="13">
        <v>2627955</v>
      </c>
      <c r="O30" s="13">
        <v>81302160</v>
      </c>
    </row>
    <row r="31" spans="1:15" x14ac:dyDescent="0.2">
      <c r="A31" s="25" t="s">
        <v>11</v>
      </c>
      <c r="B31" s="21">
        <v>2020</v>
      </c>
      <c r="C31" s="12"/>
      <c r="D31" s="12"/>
      <c r="E31" s="12"/>
      <c r="F31" s="12"/>
      <c r="G31" s="15"/>
      <c r="H31" s="12"/>
      <c r="I31" s="12"/>
      <c r="J31" s="12"/>
      <c r="K31" s="12"/>
      <c r="L31" s="12"/>
      <c r="M31" s="12"/>
      <c r="N31" s="12"/>
      <c r="O31" s="12"/>
    </row>
    <row r="32" spans="1:15" x14ac:dyDescent="0.2">
      <c r="A32" s="25"/>
      <c r="B32" s="19">
        <v>2019</v>
      </c>
      <c r="C32" s="12">
        <v>15825965</v>
      </c>
      <c r="D32" s="12">
        <v>74154</v>
      </c>
      <c r="E32" s="12">
        <v>6459235</v>
      </c>
      <c r="F32" s="12">
        <v>9235735</v>
      </c>
      <c r="G32" s="15">
        <v>56841</v>
      </c>
      <c r="H32" s="12">
        <v>8946695</v>
      </c>
      <c r="I32" s="12">
        <v>400</v>
      </c>
      <c r="J32" s="12">
        <v>7509595</v>
      </c>
      <c r="K32" s="12">
        <v>1436700</v>
      </c>
      <c r="L32" s="12"/>
      <c r="M32" s="12">
        <v>24772660</v>
      </c>
      <c r="N32" s="12">
        <v>4474</v>
      </c>
      <c r="O32" s="12">
        <v>24777134</v>
      </c>
    </row>
    <row r="33" spans="1:15" s="10" customFormat="1" ht="18" customHeight="1" x14ac:dyDescent="0.2">
      <c r="A33" s="27" t="s">
        <v>30</v>
      </c>
      <c r="B33" s="22">
        <v>2020</v>
      </c>
      <c r="C33" s="23">
        <f>C29+C27+C25+C23+C21+C19+C17+C15+C13+C11+C9+C7+C5+C3+1</f>
        <v>402496069.47000003</v>
      </c>
      <c r="D33" s="23">
        <f>D29+D27+D25+D23+D21+D19+D17+D15+D13+D11+D9+D7+D5+D3</f>
        <v>1144533.7</v>
      </c>
      <c r="E33" s="23">
        <f>E29+E27+E25+E23+E21+E19+E17+E15+E13+E11+E9+E7+E5+E3</f>
        <v>119925499.63</v>
      </c>
      <c r="F33" s="23">
        <f>F29+F27+F25+F23+F21+F19+F17+F15+F13+F11+F9+F7+F5+F3</f>
        <v>281426035.13999999</v>
      </c>
      <c r="G33" s="23">
        <f>G29+G27+G25+G23+G21+G19+G17+G15+G13+G11+G9+G7+G5+G3</f>
        <v>0</v>
      </c>
      <c r="H33" s="23">
        <f>H29+H27+H25+H23+H21+H19+H17+H15+H13+H11+H9+H7+H5+H3-1</f>
        <v>127397873.96000001</v>
      </c>
      <c r="I33" s="23">
        <f>I29+I27+I25+I23+I21+I19+I17+I15+I13+I11+I9+I7+I5+I3</f>
        <v>2140928.34</v>
      </c>
      <c r="J33" s="23">
        <f>J29+J27+J25+J23+J21+J19+J17+J15+J13+J11+J9+J7+J5+J3-1</f>
        <v>90332945.5</v>
      </c>
      <c r="K33" s="23">
        <f>K29+K27+K25+K23+K21+K19+K17+K15+K13+K11+K9+K7+K5+K3</f>
        <v>34842218.240000002</v>
      </c>
      <c r="L33" s="23">
        <f>L29+L27+L25+L23+L21+L19+L17+L15+L13+L11+L9+L7+L5+L3</f>
        <v>81781.88</v>
      </c>
      <c r="M33" s="23">
        <f>M29+M27+M25+M23+M21+M19+M17+M15+M13+M11+M9+M7+M5+M3</f>
        <v>529893943.43000001</v>
      </c>
      <c r="N33" s="23">
        <f>N29+N27+N25+N23+N21+N19+N17+N15+N13+N11+N9+N7+N5+N3</f>
        <v>12129862.279999999</v>
      </c>
      <c r="O33" s="23">
        <v>542023805</v>
      </c>
    </row>
    <row r="34" spans="1:15" s="10" customFormat="1" ht="16.5" customHeight="1" x14ac:dyDescent="0.2">
      <c r="A34" s="27"/>
      <c r="B34" s="22">
        <v>2019</v>
      </c>
      <c r="C34" s="23">
        <f>C30+C28+C26+C24+C22+C20+C18+C16+C14+C12+C10+C8+C6+C4+C32</f>
        <v>376582601</v>
      </c>
      <c r="D34" s="23">
        <f t="shared" ref="D34:N34" si="0">D30+D28+D26+D24+D22+D20+D18+D16+D14+D12+D10+D8+D6+D4+D32</f>
        <v>1009550</v>
      </c>
      <c r="E34" s="23">
        <f t="shared" si="0"/>
        <v>114385260</v>
      </c>
      <c r="F34" s="23">
        <f>F30+F28+F26+F24+F22+F20+F18+F16+F14+F12+F10+F8+F6+F4+F32</f>
        <v>261130950</v>
      </c>
      <c r="G34" s="23">
        <f t="shared" si="0"/>
        <v>56841</v>
      </c>
      <c r="H34" s="23">
        <f>H30+H28+H26+H24+H22+H20+H18+H16+H14+H12+H10+H8+H6+H4+H32+1</f>
        <v>130385087</v>
      </c>
      <c r="I34" s="23">
        <f t="shared" si="0"/>
        <v>1506154</v>
      </c>
      <c r="J34" s="23">
        <f>J30+J28+J26+J24+J22+J20+J18+J16+J14+J12+J10+J8+J6+J4+J32+1</f>
        <v>96043492</v>
      </c>
      <c r="K34" s="23">
        <f t="shared" si="0"/>
        <v>32580365</v>
      </c>
      <c r="L34" s="23">
        <f t="shared" si="0"/>
        <v>255076</v>
      </c>
      <c r="M34" s="23">
        <f>M30+M28+M26+M24+M22+M20+M18+M16+M14+M12+M10+M8+M6+M4+M32+1</f>
        <v>506967688</v>
      </c>
      <c r="N34" s="23">
        <f t="shared" si="0"/>
        <v>4729088.93</v>
      </c>
      <c r="O34" s="23">
        <f>O30+O28+O26+O24+O22+O20+O18+O16+O14+O12+O10+O8+O6+O4+O32+1</f>
        <v>511696776.93000001</v>
      </c>
    </row>
  </sheetData>
  <sheetProtection algorithmName="SHA-512" hashValue="xLkwu2bQ1kqUvaZ5VY/X3VFoIdMAT1KAT7jjmTe+N+OMW/w2l/tL8HMrqSxA6RQPd7u+M22ersciLMX7Jdt28w==" saltValue="VmFLMxyozRQiPmrp6Z//5g==" spinCount="100000" sheet="1" objects="1" scenarios="1" autoFilter="0" pivotTables="0"/>
  <mergeCells count="17">
    <mergeCell ref="A31:A32"/>
    <mergeCell ref="A25:A26"/>
    <mergeCell ref="A27:A28"/>
    <mergeCell ref="A29:A30"/>
    <mergeCell ref="A33:A34"/>
    <mergeCell ref="A2:B2"/>
    <mergeCell ref="A13:A14"/>
    <mergeCell ref="A15:A16"/>
    <mergeCell ref="A17:A18"/>
    <mergeCell ref="A19:A20"/>
    <mergeCell ref="A21:A22"/>
    <mergeCell ref="A23:A24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zoomScale="90" zoomScaleNormal="90" workbookViewId="0">
      <selection activeCell="A33" sqref="A33:A34"/>
    </sheetView>
  </sheetViews>
  <sheetFormatPr defaultRowHeight="12.75" x14ac:dyDescent="0.2"/>
  <cols>
    <col min="1" max="1" width="24.7109375" style="3" customWidth="1"/>
    <col min="2" max="2" width="4.85546875" style="3" bestFit="1" customWidth="1"/>
    <col min="3" max="4" width="10.5703125" style="3" bestFit="1" customWidth="1"/>
    <col min="5" max="5" width="13.5703125" style="3" bestFit="1" customWidth="1"/>
    <col min="6" max="6" width="9.85546875" style="3" bestFit="1" customWidth="1"/>
    <col min="7" max="7" width="15.28515625" style="3" bestFit="1" customWidth="1"/>
    <col min="8" max="8" width="12.42578125" style="3" customWidth="1"/>
    <col min="9" max="9" width="11.5703125" style="3" bestFit="1" customWidth="1"/>
    <col min="10" max="10" width="13.28515625" style="3" bestFit="1" customWidth="1"/>
    <col min="11" max="11" width="14" style="3" customWidth="1"/>
    <col min="12" max="12" width="11.42578125" style="3" bestFit="1" customWidth="1"/>
    <col min="13" max="13" width="11.7109375" style="3" bestFit="1" customWidth="1"/>
    <col min="14" max="16384" width="9.140625" style="3"/>
  </cols>
  <sheetData>
    <row r="1" spans="1:13" ht="15.75" x14ac:dyDescent="0.25">
      <c r="A1" s="16" t="s">
        <v>31</v>
      </c>
    </row>
    <row r="2" spans="1:13" s="7" customFormat="1" ht="51" x14ac:dyDescent="0.2">
      <c r="A2" s="26" t="s">
        <v>32</v>
      </c>
      <c r="B2" s="26"/>
      <c r="C2" s="11" t="s">
        <v>33</v>
      </c>
      <c r="D2" s="11" t="s">
        <v>34</v>
      </c>
      <c r="E2" s="11" t="s">
        <v>35</v>
      </c>
      <c r="F2" s="11" t="s">
        <v>36</v>
      </c>
      <c r="G2" s="11" t="s">
        <v>37</v>
      </c>
      <c r="H2" s="11" t="s">
        <v>38</v>
      </c>
      <c r="I2" s="11" t="s">
        <v>39</v>
      </c>
      <c r="J2" s="11" t="s">
        <v>40</v>
      </c>
      <c r="K2" s="11" t="s">
        <v>41</v>
      </c>
      <c r="L2" s="11" t="s">
        <v>42</v>
      </c>
      <c r="M2" s="11" t="s">
        <v>43</v>
      </c>
    </row>
    <row r="3" spans="1:13" x14ac:dyDescent="0.2">
      <c r="A3" s="25" t="s">
        <v>13</v>
      </c>
      <c r="B3" s="19">
        <v>2020</v>
      </c>
      <c r="C3" s="12">
        <v>12631894</v>
      </c>
      <c r="D3" s="12">
        <v>6200000</v>
      </c>
      <c r="E3" s="12">
        <v>5921626</v>
      </c>
      <c r="F3" s="12"/>
      <c r="G3" s="15">
        <v>453474</v>
      </c>
      <c r="H3" s="12">
        <v>14853375</v>
      </c>
      <c r="I3" s="12"/>
      <c r="J3" s="12">
        <v>14853375</v>
      </c>
      <c r="K3" s="12">
        <v>27938743</v>
      </c>
      <c r="L3" s="12">
        <v>22913</v>
      </c>
      <c r="M3" s="13">
        <v>27961656</v>
      </c>
    </row>
    <row r="4" spans="1:13" x14ac:dyDescent="0.2">
      <c r="A4" s="25"/>
      <c r="B4" s="19">
        <v>2019</v>
      </c>
      <c r="C4" s="12">
        <v>11999212</v>
      </c>
      <c r="D4" s="12">
        <v>6200000</v>
      </c>
      <c r="E4" s="12">
        <v>5286333</v>
      </c>
      <c r="F4" s="12"/>
      <c r="G4" s="15">
        <v>456104</v>
      </c>
      <c r="H4" s="12">
        <v>14860166</v>
      </c>
      <c r="I4" s="12"/>
      <c r="J4" s="12">
        <v>14860166</v>
      </c>
      <c r="K4" s="12">
        <v>27315482</v>
      </c>
      <c r="L4" s="12">
        <v>10189</v>
      </c>
      <c r="M4" s="13">
        <v>27325671</v>
      </c>
    </row>
    <row r="5" spans="1:13" x14ac:dyDescent="0.2">
      <c r="A5" s="25" t="s">
        <v>0</v>
      </c>
      <c r="B5" s="19">
        <v>2020</v>
      </c>
      <c r="C5" s="12">
        <v>13632904</v>
      </c>
      <c r="D5" s="12">
        <v>7227000</v>
      </c>
      <c r="E5" s="12">
        <v>6145289</v>
      </c>
      <c r="F5" s="12"/>
      <c r="G5" s="15">
        <v>104198</v>
      </c>
      <c r="H5" s="12">
        <v>26889104</v>
      </c>
      <c r="I5" s="12"/>
      <c r="J5" s="12">
        <v>26889104</v>
      </c>
      <c r="K5" s="12">
        <v>40626206</v>
      </c>
      <c r="L5" s="12">
        <v>72058</v>
      </c>
      <c r="M5" s="13">
        <v>40698264</v>
      </c>
    </row>
    <row r="6" spans="1:13" x14ac:dyDescent="0.2">
      <c r="A6" s="25"/>
      <c r="B6" s="19">
        <v>2019</v>
      </c>
      <c r="C6" s="12">
        <v>13730382</v>
      </c>
      <c r="D6" s="12">
        <v>6827000</v>
      </c>
      <c r="E6" s="12">
        <v>6676193</v>
      </c>
      <c r="F6" s="12"/>
      <c r="G6" s="15">
        <v>100823</v>
      </c>
      <c r="H6" s="12">
        <v>25517434</v>
      </c>
      <c r="I6" s="12"/>
      <c r="J6" s="12">
        <v>25517434</v>
      </c>
      <c r="K6" s="12">
        <v>39348639</v>
      </c>
      <c r="L6" s="12">
        <v>53314</v>
      </c>
      <c r="M6" s="13">
        <v>39401953</v>
      </c>
    </row>
    <row r="7" spans="1:13" x14ac:dyDescent="0.2">
      <c r="A7" s="25" t="s">
        <v>1</v>
      </c>
      <c r="B7" s="19">
        <v>2020</v>
      </c>
      <c r="C7" s="12">
        <v>11624926</v>
      </c>
      <c r="D7" s="12">
        <v>15341300</v>
      </c>
      <c r="E7" s="12">
        <v>780</v>
      </c>
      <c r="F7" s="12"/>
      <c r="G7" s="15">
        <v>78700</v>
      </c>
      <c r="H7" s="12">
        <v>24040211</v>
      </c>
      <c r="I7" s="12"/>
      <c r="J7" s="12">
        <v>24040211</v>
      </c>
      <c r="K7" s="12">
        <v>35743837</v>
      </c>
      <c r="L7" s="12"/>
      <c r="M7" s="13">
        <v>35743837</v>
      </c>
    </row>
    <row r="8" spans="1:13" x14ac:dyDescent="0.2">
      <c r="A8" s="25"/>
      <c r="B8" s="19">
        <v>2019</v>
      </c>
      <c r="C8" s="12">
        <v>11686014</v>
      </c>
      <c r="D8" s="12">
        <v>15341300</v>
      </c>
      <c r="E8" s="12">
        <v>10866</v>
      </c>
      <c r="F8" s="12"/>
      <c r="G8" s="15">
        <v>2572656</v>
      </c>
      <c r="H8" s="12">
        <v>24669570</v>
      </c>
      <c r="I8" s="12"/>
      <c r="J8" s="12">
        <v>24669570</v>
      </c>
      <c r="K8" s="12">
        <v>38928240</v>
      </c>
      <c r="L8" s="12"/>
      <c r="M8" s="12">
        <v>38928240</v>
      </c>
    </row>
    <row r="9" spans="1:13" x14ac:dyDescent="0.2">
      <c r="A9" s="25" t="s">
        <v>2</v>
      </c>
      <c r="B9" s="19">
        <v>2020</v>
      </c>
      <c r="C9" s="12">
        <v>9282091</v>
      </c>
      <c r="D9" s="12">
        <v>3125000</v>
      </c>
      <c r="E9" s="12">
        <v>5797449</v>
      </c>
      <c r="F9" s="12"/>
      <c r="G9" s="15">
        <v>8618</v>
      </c>
      <c r="H9" s="12">
        <v>9581765</v>
      </c>
      <c r="I9" s="12"/>
      <c r="J9" s="12">
        <v>9581765</v>
      </c>
      <c r="K9" s="12">
        <v>18872474</v>
      </c>
      <c r="L9" s="12">
        <v>187907</v>
      </c>
      <c r="M9" s="13">
        <v>19060381</v>
      </c>
    </row>
    <row r="10" spans="1:13" x14ac:dyDescent="0.2">
      <c r="A10" s="25"/>
      <c r="B10" s="19">
        <v>2019</v>
      </c>
      <c r="C10" s="12">
        <v>7796388</v>
      </c>
      <c r="D10" s="12">
        <v>2500000</v>
      </c>
      <c r="E10" s="12">
        <v>4999529</v>
      </c>
      <c r="F10" s="12"/>
      <c r="G10" s="15">
        <v>11084</v>
      </c>
      <c r="H10" s="12">
        <v>7733827</v>
      </c>
      <c r="I10" s="12"/>
      <c r="J10" s="12">
        <v>7733827</v>
      </c>
      <c r="K10" s="12">
        <v>15541299</v>
      </c>
      <c r="L10" s="12"/>
      <c r="M10" s="13">
        <v>15541299</v>
      </c>
    </row>
    <row r="11" spans="1:13" x14ac:dyDescent="0.2">
      <c r="A11" s="25" t="s">
        <v>3</v>
      </c>
      <c r="B11" s="19">
        <v>2020</v>
      </c>
      <c r="C11" s="12">
        <v>23805685</v>
      </c>
      <c r="D11" s="12">
        <v>13600000</v>
      </c>
      <c r="E11" s="12">
        <v>8205076</v>
      </c>
      <c r="F11" s="12"/>
      <c r="G11" s="15">
        <v>111178616</v>
      </c>
      <c r="H11" s="12">
        <v>24758812</v>
      </c>
      <c r="I11" s="12"/>
      <c r="J11" s="12">
        <v>24758812</v>
      </c>
      <c r="K11" s="12">
        <v>159743113</v>
      </c>
      <c r="L11" s="12">
        <v>9167355</v>
      </c>
      <c r="M11" s="13">
        <v>168910468</v>
      </c>
    </row>
    <row r="12" spans="1:13" x14ac:dyDescent="0.2">
      <c r="A12" s="25"/>
      <c r="B12" s="19">
        <v>2019</v>
      </c>
      <c r="C12" s="12">
        <v>16300174</v>
      </c>
      <c r="D12" s="12">
        <v>8000000</v>
      </c>
      <c r="E12" s="12">
        <v>6307299</v>
      </c>
      <c r="F12" s="12"/>
      <c r="G12" s="15">
        <v>97034473</v>
      </c>
      <c r="H12" s="12">
        <v>9399276</v>
      </c>
      <c r="I12" s="24"/>
      <c r="J12" s="12">
        <v>9399276</v>
      </c>
      <c r="K12" s="12">
        <v>122733923</v>
      </c>
      <c r="L12" s="12"/>
      <c r="M12" s="13">
        <v>122733923</v>
      </c>
    </row>
    <row r="13" spans="1:13" x14ac:dyDescent="0.2">
      <c r="A13" s="25" t="s">
        <v>4</v>
      </c>
      <c r="B13" s="19">
        <v>2020</v>
      </c>
      <c r="C13" s="12">
        <v>6357389</v>
      </c>
      <c r="D13" s="12">
        <v>13668191</v>
      </c>
      <c r="E13" s="12"/>
      <c r="F13" s="12">
        <v>8767486</v>
      </c>
      <c r="G13" s="15">
        <v>47088</v>
      </c>
      <c r="H13" s="12">
        <v>9035522</v>
      </c>
      <c r="I13" s="12">
        <v>204405</v>
      </c>
      <c r="J13" s="12">
        <v>8831117</v>
      </c>
      <c r="K13" s="12">
        <v>15439999</v>
      </c>
      <c r="L13" s="12"/>
      <c r="M13" s="13">
        <v>15439999</v>
      </c>
    </row>
    <row r="14" spans="1:13" x14ac:dyDescent="0.2">
      <c r="A14" s="25"/>
      <c r="B14" s="19">
        <v>2019</v>
      </c>
      <c r="C14" s="12">
        <v>6655218</v>
      </c>
      <c r="D14" s="12">
        <v>13668191</v>
      </c>
      <c r="E14" s="12"/>
      <c r="F14" s="12">
        <v>8553388</v>
      </c>
      <c r="G14" s="15">
        <v>51317</v>
      </c>
      <c r="H14" s="12">
        <v>9130476</v>
      </c>
      <c r="I14" s="12">
        <v>325100</v>
      </c>
      <c r="J14" s="12">
        <v>8805376</v>
      </c>
      <c r="K14" s="12">
        <v>15837011</v>
      </c>
      <c r="L14" s="12"/>
      <c r="M14" s="13">
        <v>15837011</v>
      </c>
    </row>
    <row r="15" spans="1:13" x14ac:dyDescent="0.2">
      <c r="A15" s="25" t="s">
        <v>12</v>
      </c>
      <c r="B15" s="19">
        <v>2020</v>
      </c>
      <c r="C15" s="12">
        <v>9504171</v>
      </c>
      <c r="D15" s="12">
        <v>6000000</v>
      </c>
      <c r="E15" s="12">
        <v>2714606</v>
      </c>
      <c r="F15" s="12"/>
      <c r="G15" s="15">
        <v>15912</v>
      </c>
      <c r="H15" s="12">
        <v>10424428</v>
      </c>
      <c r="I15" s="12">
        <v>725510</v>
      </c>
      <c r="J15" s="12">
        <v>9698918</v>
      </c>
      <c r="K15" s="12">
        <v>19944511</v>
      </c>
      <c r="L15" s="12"/>
      <c r="M15" s="13">
        <v>19944511</v>
      </c>
    </row>
    <row r="16" spans="1:13" x14ac:dyDescent="0.2">
      <c r="A16" s="25"/>
      <c r="B16" s="19">
        <v>2019</v>
      </c>
      <c r="C16" s="12">
        <v>9312363</v>
      </c>
      <c r="D16" s="12">
        <v>5500000</v>
      </c>
      <c r="E16" s="12">
        <v>3053500</v>
      </c>
      <c r="F16" s="12"/>
      <c r="G16" s="15">
        <v>15847</v>
      </c>
      <c r="H16" s="12">
        <v>10806387</v>
      </c>
      <c r="I16" s="12">
        <v>804183</v>
      </c>
      <c r="J16" s="12">
        <v>10002204</v>
      </c>
      <c r="K16" s="12">
        <v>20134597</v>
      </c>
      <c r="L16" s="12"/>
      <c r="M16" s="13">
        <v>20134597</v>
      </c>
    </row>
    <row r="17" spans="1:13" x14ac:dyDescent="0.2">
      <c r="A17" s="25" t="s">
        <v>14</v>
      </c>
      <c r="B17" s="19">
        <v>2020</v>
      </c>
      <c r="C17" s="12">
        <v>19392526</v>
      </c>
      <c r="D17" s="12">
        <v>10000000</v>
      </c>
      <c r="E17" s="12">
        <v>6916566</v>
      </c>
      <c r="F17" s="12"/>
      <c r="G17" s="15">
        <v>79741</v>
      </c>
      <c r="H17" s="12">
        <v>20846912</v>
      </c>
      <c r="I17" s="12">
        <v>111143</v>
      </c>
      <c r="J17" s="12">
        <v>20735769</v>
      </c>
      <c r="K17" s="12">
        <v>40319179</v>
      </c>
      <c r="L17" s="12">
        <v>2010</v>
      </c>
      <c r="M17" s="13">
        <v>40321189</v>
      </c>
    </row>
    <row r="18" spans="1:13" x14ac:dyDescent="0.2">
      <c r="A18" s="25"/>
      <c r="B18" s="19">
        <v>2019</v>
      </c>
      <c r="C18" s="12">
        <v>19726205</v>
      </c>
      <c r="D18" s="12">
        <v>10000000</v>
      </c>
      <c r="E18" s="12">
        <v>6977810</v>
      </c>
      <c r="F18" s="12"/>
      <c r="G18" s="15">
        <v>76004</v>
      </c>
      <c r="H18" s="12">
        <v>21931121</v>
      </c>
      <c r="I18" s="12"/>
      <c r="J18" s="12">
        <v>21931121</v>
      </c>
      <c r="K18" s="12">
        <v>41733330</v>
      </c>
      <c r="L18" s="12">
        <v>3818</v>
      </c>
      <c r="M18" s="13">
        <v>41737148</v>
      </c>
    </row>
    <row r="19" spans="1:13" x14ac:dyDescent="0.2">
      <c r="A19" s="25" t="s">
        <v>5</v>
      </c>
      <c r="B19" s="19">
        <v>2020</v>
      </c>
      <c r="C19" s="12">
        <v>10306323</v>
      </c>
      <c r="D19" s="12">
        <v>5250000</v>
      </c>
      <c r="E19" s="12">
        <v>4595785</v>
      </c>
      <c r="F19" s="12"/>
      <c r="G19" s="15">
        <v>73429</v>
      </c>
      <c r="H19" s="12">
        <v>18325495</v>
      </c>
      <c r="I19" s="12"/>
      <c r="J19" s="12">
        <v>18325495</v>
      </c>
      <c r="K19" s="12">
        <v>28705247</v>
      </c>
      <c r="L19" s="12"/>
      <c r="M19" s="13">
        <v>28705247</v>
      </c>
    </row>
    <row r="20" spans="1:13" x14ac:dyDescent="0.2">
      <c r="A20" s="25"/>
      <c r="B20" s="19">
        <v>2019</v>
      </c>
      <c r="C20" s="12">
        <v>9482483</v>
      </c>
      <c r="D20" s="12">
        <v>5250000</v>
      </c>
      <c r="E20" s="12">
        <v>3771945</v>
      </c>
      <c r="F20" s="12"/>
      <c r="G20" s="15">
        <v>73429</v>
      </c>
      <c r="H20" s="12">
        <v>16607839</v>
      </c>
      <c r="I20" s="12"/>
      <c r="J20" s="12">
        <v>16607839</v>
      </c>
      <c r="K20" s="12">
        <v>26163751</v>
      </c>
      <c r="L20" s="12"/>
      <c r="M20" s="12">
        <v>26163751</v>
      </c>
    </row>
    <row r="21" spans="1:13" x14ac:dyDescent="0.2">
      <c r="A21" s="25" t="s">
        <v>6</v>
      </c>
      <c r="B21" s="19">
        <v>2020</v>
      </c>
      <c r="C21" s="12">
        <v>11190628</v>
      </c>
      <c r="D21" s="12">
        <v>6000000</v>
      </c>
      <c r="E21" s="12">
        <v>4490554</v>
      </c>
      <c r="F21" s="12"/>
      <c r="G21" s="15"/>
      <c r="H21" s="12">
        <v>9829046</v>
      </c>
      <c r="I21" s="12"/>
      <c r="J21" s="12">
        <v>9829046</v>
      </c>
      <c r="K21" s="12">
        <v>21019674</v>
      </c>
      <c r="L21" s="12">
        <v>7760</v>
      </c>
      <c r="M21" s="13">
        <v>21027434</v>
      </c>
    </row>
    <row r="22" spans="1:13" x14ac:dyDescent="0.2">
      <c r="A22" s="25"/>
      <c r="B22" s="19">
        <v>2019</v>
      </c>
      <c r="C22" s="12">
        <v>9677758</v>
      </c>
      <c r="D22" s="12">
        <v>5000000</v>
      </c>
      <c r="E22" s="12">
        <v>4177684</v>
      </c>
      <c r="F22" s="12"/>
      <c r="G22" s="15"/>
      <c r="H22" s="12">
        <v>9103788</v>
      </c>
      <c r="I22" s="12"/>
      <c r="J22" s="12">
        <v>9103788</v>
      </c>
      <c r="K22" s="12">
        <v>18781546</v>
      </c>
      <c r="L22" s="12">
        <v>7760</v>
      </c>
      <c r="M22" s="12">
        <v>18789306</v>
      </c>
    </row>
    <row r="23" spans="1:13" x14ac:dyDescent="0.2">
      <c r="A23" s="25" t="s">
        <v>7</v>
      </c>
      <c r="B23" s="19">
        <v>2020</v>
      </c>
      <c r="C23" s="12">
        <v>3934093</v>
      </c>
      <c r="D23" s="12">
        <v>3200000</v>
      </c>
      <c r="E23" s="12">
        <v>722548</v>
      </c>
      <c r="F23" s="12"/>
      <c r="G23" s="15"/>
      <c r="H23" s="12">
        <v>5656072</v>
      </c>
      <c r="I23" s="12"/>
      <c r="J23" s="12">
        <v>5656072</v>
      </c>
      <c r="K23" s="12">
        <v>9590165</v>
      </c>
      <c r="L23" s="12"/>
      <c r="M23" s="13">
        <v>9590165</v>
      </c>
    </row>
    <row r="24" spans="1:13" x14ac:dyDescent="0.2">
      <c r="A24" s="25"/>
      <c r="B24" s="19">
        <v>2019</v>
      </c>
      <c r="C24" s="12">
        <v>2980886</v>
      </c>
      <c r="D24" s="12">
        <v>2750000</v>
      </c>
      <c r="E24" s="12">
        <v>230686</v>
      </c>
      <c r="F24" s="12"/>
      <c r="G24" s="15"/>
      <c r="H24" s="12">
        <v>4148363</v>
      </c>
      <c r="I24" s="12"/>
      <c r="J24" s="12">
        <v>4148363</v>
      </c>
      <c r="K24" s="12">
        <v>7129249</v>
      </c>
      <c r="L24" s="12"/>
      <c r="M24" s="13">
        <v>7129249</v>
      </c>
    </row>
    <row r="25" spans="1:13" ht="12.75" customHeight="1" x14ac:dyDescent="0.2">
      <c r="A25" s="25" t="s">
        <v>8</v>
      </c>
      <c r="B25" s="19">
        <v>2020</v>
      </c>
      <c r="C25" s="12">
        <v>4592467</v>
      </c>
      <c r="D25" s="12">
        <v>3420000</v>
      </c>
      <c r="E25" s="12">
        <v>790211</v>
      </c>
      <c r="F25" s="12"/>
      <c r="G25" s="15">
        <v>15574</v>
      </c>
      <c r="H25" s="12">
        <v>2930145</v>
      </c>
      <c r="I25" s="12"/>
      <c r="J25" s="12">
        <v>2930145</v>
      </c>
      <c r="K25" s="12">
        <v>7538186</v>
      </c>
      <c r="L25" s="12"/>
      <c r="M25" s="13">
        <v>7538186</v>
      </c>
    </row>
    <row r="26" spans="1:13" x14ac:dyDescent="0.2">
      <c r="A26" s="25"/>
      <c r="B26" s="19">
        <v>2019</v>
      </c>
      <c r="C26" s="12">
        <v>3807178</v>
      </c>
      <c r="D26" s="12">
        <v>2420000</v>
      </c>
      <c r="E26" s="12">
        <v>1004471</v>
      </c>
      <c r="F26" s="12"/>
      <c r="G26" s="15">
        <v>8352</v>
      </c>
      <c r="H26" s="12">
        <v>2779802</v>
      </c>
      <c r="I26" s="12"/>
      <c r="J26" s="12">
        <v>2779802</v>
      </c>
      <c r="K26" s="12">
        <v>6595332</v>
      </c>
      <c r="L26" s="12"/>
      <c r="M26" s="13">
        <v>6595332</v>
      </c>
    </row>
    <row r="27" spans="1:13" x14ac:dyDescent="0.2">
      <c r="A27" s="25" t="s">
        <v>9</v>
      </c>
      <c r="B27" s="19">
        <v>2020</v>
      </c>
      <c r="C27" s="12">
        <v>9004987</v>
      </c>
      <c r="D27" s="12">
        <v>7556000</v>
      </c>
      <c r="E27" s="12">
        <v>166902</v>
      </c>
      <c r="F27" s="12"/>
      <c r="G27" s="15">
        <v>246987</v>
      </c>
      <c r="H27" s="12">
        <v>15750818</v>
      </c>
      <c r="I27" s="12">
        <v>2083343</v>
      </c>
      <c r="J27" s="12">
        <v>13667475</v>
      </c>
      <c r="K27" s="12">
        <v>25002792</v>
      </c>
      <c r="L27" s="12">
        <v>143584</v>
      </c>
      <c r="M27" s="13">
        <v>25146376</v>
      </c>
    </row>
    <row r="28" spans="1:13" x14ac:dyDescent="0.2">
      <c r="A28" s="25"/>
      <c r="B28" s="19">
        <v>2019</v>
      </c>
      <c r="C28" s="12">
        <v>5002374</v>
      </c>
      <c r="D28" s="12">
        <v>5556000</v>
      </c>
      <c r="E28" s="12">
        <v>670618</v>
      </c>
      <c r="F28" s="12">
        <v>1814593</v>
      </c>
      <c r="G28" s="15">
        <v>309553</v>
      </c>
      <c r="H28" s="12">
        <v>17966496</v>
      </c>
      <c r="I28" s="12">
        <v>2961909</v>
      </c>
      <c r="J28" s="12">
        <v>15004587</v>
      </c>
      <c r="K28" s="12">
        <v>23278423</v>
      </c>
      <c r="L28" s="12">
        <v>2021579</v>
      </c>
      <c r="M28" s="12">
        <v>25300002</v>
      </c>
    </row>
    <row r="29" spans="1:13" x14ac:dyDescent="0.2">
      <c r="A29" s="25" t="s">
        <v>10</v>
      </c>
      <c r="B29" s="19">
        <v>2020</v>
      </c>
      <c r="C29" s="12">
        <v>17775556</v>
      </c>
      <c r="D29" s="12">
        <v>10043400</v>
      </c>
      <c r="E29" s="12">
        <v>225363</v>
      </c>
      <c r="F29" s="12"/>
      <c r="G29" s="15">
        <v>15511687</v>
      </c>
      <c r="H29" s="12">
        <v>46122575</v>
      </c>
      <c r="I29" s="12"/>
      <c r="J29" s="12">
        <v>46122575</v>
      </c>
      <c r="K29" s="12">
        <v>79409817</v>
      </c>
      <c r="L29" s="12">
        <v>2526275</v>
      </c>
      <c r="M29" s="13">
        <v>81936093</v>
      </c>
    </row>
    <row r="30" spans="1:13" x14ac:dyDescent="0.2">
      <c r="A30" s="25"/>
      <c r="B30" s="19">
        <v>2019</v>
      </c>
      <c r="C30" s="12">
        <v>18237060</v>
      </c>
      <c r="D30" s="12">
        <v>9043400</v>
      </c>
      <c r="E30" s="12">
        <v>290921</v>
      </c>
      <c r="F30" s="12"/>
      <c r="G30" s="15">
        <v>14875846</v>
      </c>
      <c r="H30" s="12">
        <v>45561299</v>
      </c>
      <c r="I30" s="12"/>
      <c r="J30" s="12">
        <v>45561299</v>
      </c>
      <c r="K30" s="12">
        <v>78674205</v>
      </c>
      <c r="L30" s="12">
        <v>2627955</v>
      </c>
      <c r="M30" s="13">
        <v>81302160</v>
      </c>
    </row>
    <row r="31" spans="1:13" x14ac:dyDescent="0.2">
      <c r="A31" s="25" t="s">
        <v>11</v>
      </c>
      <c r="B31" s="19">
        <v>2020</v>
      </c>
      <c r="C31" s="12"/>
      <c r="D31" s="12"/>
      <c r="E31" s="12"/>
      <c r="F31" s="12"/>
      <c r="G31" s="15"/>
      <c r="H31" s="12"/>
      <c r="I31" s="12"/>
      <c r="J31" s="12"/>
      <c r="K31" s="12"/>
      <c r="L31" s="12"/>
      <c r="M31" s="13"/>
    </row>
    <row r="32" spans="1:13" x14ac:dyDescent="0.2">
      <c r="A32" s="25"/>
      <c r="B32" s="19">
        <v>2019</v>
      </c>
      <c r="C32" s="12">
        <v>7537149</v>
      </c>
      <c r="D32" s="12">
        <v>5600000</v>
      </c>
      <c r="E32" s="12">
        <v>1978232</v>
      </c>
      <c r="F32" s="12">
        <v>1256209</v>
      </c>
      <c r="G32" s="12">
        <v>67167</v>
      </c>
      <c r="H32" s="12">
        <v>17168344</v>
      </c>
      <c r="I32" s="12"/>
      <c r="J32" s="12">
        <v>17168344</v>
      </c>
      <c r="K32" s="12">
        <v>24772660</v>
      </c>
      <c r="L32" s="12">
        <v>4474</v>
      </c>
      <c r="M32" s="12">
        <v>24777134</v>
      </c>
    </row>
    <row r="33" spans="1:13" s="14" customFormat="1" x14ac:dyDescent="0.2">
      <c r="A33" s="27" t="s">
        <v>30</v>
      </c>
      <c r="B33" s="18">
        <v>2020</v>
      </c>
      <c r="C33" s="23">
        <f>C31+C29+C27+C25+C23+C21+C19+C17+C15+C13+C11+C9+C7+C5+C3</f>
        <v>163035640</v>
      </c>
      <c r="D33" s="23">
        <f>D31+D29+D27+D25+D23+D21+D19+D17+D15+D13+D11+D9+D7+D5+D3</f>
        <v>110630891</v>
      </c>
      <c r="E33" s="23">
        <f>E31+E29+E27+E25+E23+E21+E19+E17+E15+E13+E11+E9+E7+E5+E3</f>
        <v>46692755</v>
      </c>
      <c r="F33" s="23">
        <f>F31+F29+F27+F25+F23+F21+F19+F17+F15+F13+F11+F9+F7+F5+F3</f>
        <v>8767486</v>
      </c>
      <c r="G33" s="23">
        <v>127814022</v>
      </c>
      <c r="H33" s="23">
        <v>239044281</v>
      </c>
      <c r="I33" s="23">
        <v>3124400</v>
      </c>
      <c r="J33" s="23">
        <v>235919881</v>
      </c>
      <c r="K33" s="23">
        <f>K31+K29+K27+K25+K23+K21+K19+K17+K15+K13+K11+K9+K7+K5+K3</f>
        <v>529893943</v>
      </c>
      <c r="L33" s="23">
        <f>L31+L29+L27+L25+L23+L21+L19+L17+L15+L13+L11+L9+L7+L5+L3</f>
        <v>12129862</v>
      </c>
      <c r="M33" s="23">
        <v>542023805</v>
      </c>
    </row>
    <row r="34" spans="1:13" s="14" customFormat="1" x14ac:dyDescent="0.2">
      <c r="A34" s="27"/>
      <c r="B34" s="18">
        <v>2019</v>
      </c>
      <c r="C34" s="23">
        <f>C32+C30+C28+C26+C24+C22+C20+C18+C16+C14+C12+C10+C8+C6+C4</f>
        <v>153930844</v>
      </c>
      <c r="D34" s="23">
        <f t="shared" ref="D34:L34" si="0">D32+D30+D28+D26+D24+D22+D20+D18+D16+D14+D12+D10+D8+D6+D4</f>
        <v>103655891</v>
      </c>
      <c r="E34" s="23">
        <f t="shared" si="0"/>
        <v>45436087</v>
      </c>
      <c r="F34" s="23">
        <f t="shared" si="0"/>
        <v>11624190</v>
      </c>
      <c r="G34" s="23">
        <f t="shared" si="0"/>
        <v>115652655</v>
      </c>
      <c r="H34" s="23">
        <f>H32+H30+H28+H26+H24+H22+H20+H18+H16+H14+H12+H10+H8+H6+H4+1</f>
        <v>237384189</v>
      </c>
      <c r="I34" s="23">
        <f>I32+I30+I28+I26+I24+I22+I20+I18+I16+I14+I12+I10+I8+I6+I4</f>
        <v>4091192</v>
      </c>
      <c r="J34" s="23">
        <v>233292997</v>
      </c>
      <c r="K34" s="23">
        <v>506967688</v>
      </c>
      <c r="L34" s="23">
        <f t="shared" si="0"/>
        <v>4729089</v>
      </c>
      <c r="M34" s="23">
        <v>511696777</v>
      </c>
    </row>
  </sheetData>
  <sheetProtection algorithmName="SHA-512" hashValue="Gzj4mT10K/PNRqF9zq/t5DUcr1Vh4bMQkvQbfvuOd3fC3jpeFCIGeFbNmayPpEeSmA/ylRPf0n9HGT9IOlTDLA==" saltValue="J4ERYOn1xHc913J/4WFS2g==" spinCount="100000" sheet="1" objects="1" scenarios="1" autoFilter="0" pivotTables="0"/>
  <mergeCells count="17">
    <mergeCell ref="A31:A32"/>
    <mergeCell ref="A25:A26"/>
    <mergeCell ref="A27:A28"/>
    <mergeCell ref="A29:A30"/>
    <mergeCell ref="A33:A34"/>
    <mergeCell ref="A2:B2"/>
    <mergeCell ref="A13:A14"/>
    <mergeCell ref="A15:A16"/>
    <mergeCell ref="A17:A18"/>
    <mergeCell ref="A19:A20"/>
    <mergeCell ref="A21:A22"/>
    <mergeCell ref="A23:A24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zoomScale="90" zoomScaleNormal="90" workbookViewId="0">
      <selection activeCell="A33" sqref="A33:A34"/>
    </sheetView>
  </sheetViews>
  <sheetFormatPr defaultRowHeight="15" x14ac:dyDescent="0.25"/>
  <cols>
    <col min="1" max="1" width="25.85546875" customWidth="1"/>
    <col min="2" max="2" width="4.85546875" bestFit="1" customWidth="1"/>
    <col min="3" max="3" width="11.140625" bestFit="1" customWidth="1"/>
    <col min="4" max="4" width="10.85546875" bestFit="1" customWidth="1"/>
    <col min="5" max="6" width="11.28515625" bestFit="1" customWidth="1"/>
    <col min="7" max="8" width="9.140625" bestFit="1" customWidth="1"/>
    <col min="9" max="10" width="11.5703125" bestFit="1" customWidth="1"/>
    <col min="11" max="11" width="16.140625" customWidth="1"/>
    <col min="12" max="12" width="17.140625" customWidth="1"/>
    <col min="13" max="13" width="10.140625" bestFit="1" customWidth="1"/>
  </cols>
  <sheetData>
    <row r="1" spans="1:13" ht="15.75" x14ac:dyDescent="0.25">
      <c r="A1" s="16" t="s">
        <v>44</v>
      </c>
    </row>
    <row r="2" spans="1:13" s="1" customFormat="1" ht="73.5" customHeight="1" x14ac:dyDescent="0.25">
      <c r="A2" s="26" t="s">
        <v>45</v>
      </c>
      <c r="B2" s="26"/>
      <c r="C2" s="11" t="s">
        <v>46</v>
      </c>
      <c r="D2" s="11" t="s">
        <v>47</v>
      </c>
      <c r="E2" s="11" t="s">
        <v>48</v>
      </c>
      <c r="F2" s="11" t="s">
        <v>49</v>
      </c>
      <c r="G2" s="11" t="s">
        <v>50</v>
      </c>
      <c r="H2" s="11" t="s">
        <v>51</v>
      </c>
      <c r="I2" s="11" t="s">
        <v>52</v>
      </c>
      <c r="J2" s="11" t="s">
        <v>53</v>
      </c>
      <c r="K2" s="11" t="s">
        <v>54</v>
      </c>
      <c r="L2" s="11" t="s">
        <v>55</v>
      </c>
      <c r="M2" s="11" t="s">
        <v>56</v>
      </c>
    </row>
    <row r="3" spans="1:13" x14ac:dyDescent="0.25">
      <c r="A3" s="25" t="s">
        <v>13</v>
      </c>
      <c r="B3" s="21">
        <v>2020</v>
      </c>
      <c r="C3" s="12">
        <v>16796928</v>
      </c>
      <c r="D3" s="12">
        <v>11106015</v>
      </c>
      <c r="E3" s="12">
        <v>295532</v>
      </c>
      <c r="F3" s="12">
        <v>324378</v>
      </c>
      <c r="G3" s="15">
        <v>24635</v>
      </c>
      <c r="H3" s="12">
        <v>606281</v>
      </c>
      <c r="I3" s="12"/>
      <c r="J3" s="12">
        <v>2453</v>
      </c>
      <c r="K3" s="12"/>
      <c r="L3" s="12"/>
      <c r="M3" s="12">
        <v>4505292</v>
      </c>
    </row>
    <row r="4" spans="1:13" x14ac:dyDescent="0.25">
      <c r="A4" s="25"/>
      <c r="B4" s="21">
        <v>2019</v>
      </c>
      <c r="C4" s="12">
        <v>16726901</v>
      </c>
      <c r="D4" s="12">
        <v>11587607</v>
      </c>
      <c r="E4" s="12">
        <v>440946</v>
      </c>
      <c r="F4" s="12">
        <v>15835</v>
      </c>
      <c r="G4" s="15">
        <v>25615</v>
      </c>
      <c r="H4" s="12">
        <v>402387</v>
      </c>
      <c r="I4" s="12"/>
      <c r="J4" s="12">
        <v>37233</v>
      </c>
      <c r="K4" s="12">
        <v>1027</v>
      </c>
      <c r="L4" s="12"/>
      <c r="M4" s="12">
        <v>4619339</v>
      </c>
    </row>
    <row r="5" spans="1:13" x14ac:dyDescent="0.25">
      <c r="A5" s="25" t="s">
        <v>0</v>
      </c>
      <c r="B5" s="21">
        <v>2020</v>
      </c>
      <c r="C5" s="12">
        <v>25299407</v>
      </c>
      <c r="D5" s="12">
        <v>17866351</v>
      </c>
      <c r="E5" s="12">
        <v>629986</v>
      </c>
      <c r="F5" s="12">
        <v>4312</v>
      </c>
      <c r="G5" s="15">
        <v>192050</v>
      </c>
      <c r="H5" s="12">
        <v>762372</v>
      </c>
      <c r="I5" s="12">
        <v>24657</v>
      </c>
      <c r="J5" s="12">
        <v>705642</v>
      </c>
      <c r="K5" s="12"/>
      <c r="L5" s="12"/>
      <c r="M5" s="12">
        <v>6109096</v>
      </c>
    </row>
    <row r="6" spans="1:13" x14ac:dyDescent="0.25">
      <c r="A6" s="25"/>
      <c r="B6" s="21">
        <v>2019</v>
      </c>
      <c r="C6" s="12">
        <v>24640000</v>
      </c>
      <c r="D6" s="12">
        <v>16869620</v>
      </c>
      <c r="E6" s="12">
        <v>573447</v>
      </c>
      <c r="F6" s="12">
        <v>59378</v>
      </c>
      <c r="G6" s="15">
        <v>255730</v>
      </c>
      <c r="H6" s="12">
        <v>839400</v>
      </c>
      <c r="I6" s="12">
        <v>112901</v>
      </c>
      <c r="J6" s="12">
        <v>421696</v>
      </c>
      <c r="K6" s="12"/>
      <c r="L6" s="12"/>
      <c r="M6" s="12">
        <v>6649416</v>
      </c>
    </row>
    <row r="7" spans="1:13" x14ac:dyDescent="0.25">
      <c r="A7" s="25" t="s">
        <v>1</v>
      </c>
      <c r="B7" s="21">
        <v>2020</v>
      </c>
      <c r="C7" s="12">
        <v>24820403</v>
      </c>
      <c r="D7" s="12">
        <v>25262151</v>
      </c>
      <c r="E7" s="12">
        <v>345299</v>
      </c>
      <c r="F7" s="12">
        <v>21956</v>
      </c>
      <c r="G7" s="15">
        <v>1197982</v>
      </c>
      <c r="H7" s="12">
        <v>1093853</v>
      </c>
      <c r="I7" s="12">
        <v>48409</v>
      </c>
      <c r="J7" s="12">
        <v>582</v>
      </c>
      <c r="K7" s="12">
        <v>5574</v>
      </c>
      <c r="L7" s="12">
        <v>10493</v>
      </c>
      <c r="M7" s="12">
        <v>780</v>
      </c>
    </row>
    <row r="8" spans="1:13" x14ac:dyDescent="0.25">
      <c r="A8" s="25"/>
      <c r="B8" s="21">
        <v>2019</v>
      </c>
      <c r="C8" s="12">
        <v>25071811</v>
      </c>
      <c r="D8" s="12">
        <v>26025249</v>
      </c>
      <c r="E8" s="12">
        <v>417066</v>
      </c>
      <c r="F8" s="12">
        <v>37855</v>
      </c>
      <c r="G8" s="15">
        <v>1549751</v>
      </c>
      <c r="H8" s="12">
        <v>1419127</v>
      </c>
      <c r="I8" s="12">
        <v>456944</v>
      </c>
      <c r="J8" s="12">
        <v>13988</v>
      </c>
      <c r="K8" s="12">
        <v>18729</v>
      </c>
      <c r="L8" s="12">
        <v>15884</v>
      </c>
      <c r="M8" s="12">
        <v>10866</v>
      </c>
    </row>
    <row r="9" spans="1:13" x14ac:dyDescent="0.25">
      <c r="A9" s="25" t="s">
        <v>2</v>
      </c>
      <c r="B9" s="21">
        <v>2020</v>
      </c>
      <c r="C9" s="12">
        <v>11565857</v>
      </c>
      <c r="D9" s="12">
        <v>6475756</v>
      </c>
      <c r="E9" s="12">
        <v>124607</v>
      </c>
      <c r="F9" s="12">
        <v>78</v>
      </c>
      <c r="G9" s="15">
        <v>24249</v>
      </c>
      <c r="H9" s="12">
        <v>324639</v>
      </c>
      <c r="I9" s="12">
        <v>318297</v>
      </c>
      <c r="J9" s="12"/>
      <c r="K9" s="12"/>
      <c r="L9" s="12"/>
      <c r="M9" s="12">
        <v>4706963</v>
      </c>
    </row>
    <row r="10" spans="1:13" x14ac:dyDescent="0.25">
      <c r="A10" s="25"/>
      <c r="B10" s="21">
        <v>2019</v>
      </c>
      <c r="C10" s="12">
        <v>9569654</v>
      </c>
      <c r="D10" s="12">
        <v>5534393</v>
      </c>
      <c r="E10" s="12">
        <v>142687</v>
      </c>
      <c r="F10" s="12">
        <v>27</v>
      </c>
      <c r="G10" s="15">
        <v>34768</v>
      </c>
      <c r="H10" s="12">
        <v>320805</v>
      </c>
      <c r="I10" s="12">
        <v>598072</v>
      </c>
      <c r="J10" s="12"/>
      <c r="K10" s="12"/>
      <c r="L10" s="12"/>
      <c r="M10" s="12">
        <v>4033197</v>
      </c>
    </row>
    <row r="11" spans="1:13" x14ac:dyDescent="0.25">
      <c r="A11" s="25" t="s">
        <v>3</v>
      </c>
      <c r="B11" s="21">
        <v>2020</v>
      </c>
      <c r="C11" s="12">
        <v>36981784</v>
      </c>
      <c r="D11" s="12">
        <v>41473509</v>
      </c>
      <c r="E11" s="12">
        <v>5512253</v>
      </c>
      <c r="F11" s="12">
        <v>928166</v>
      </c>
      <c r="G11" s="15">
        <v>766457</v>
      </c>
      <c r="H11" s="12">
        <v>560528</v>
      </c>
      <c r="I11" s="12">
        <v>1880307</v>
      </c>
      <c r="J11" s="12">
        <v>238512</v>
      </c>
      <c r="K11" s="12"/>
      <c r="L11" s="12"/>
      <c r="M11" s="12">
        <v>1940086</v>
      </c>
    </row>
    <row r="12" spans="1:13" x14ac:dyDescent="0.25">
      <c r="A12" s="25"/>
      <c r="B12" s="21">
        <v>2019</v>
      </c>
      <c r="C12" s="12">
        <v>21216320</v>
      </c>
      <c r="D12" s="13">
        <v>25377153</v>
      </c>
      <c r="E12" s="13">
        <v>5105644</v>
      </c>
      <c r="F12" s="13">
        <v>120513</v>
      </c>
      <c r="G12" s="15">
        <v>35112</v>
      </c>
      <c r="H12" s="12">
        <v>13217</v>
      </c>
      <c r="I12" s="12"/>
      <c r="J12" s="12"/>
      <c r="K12" s="12"/>
      <c r="L12" s="12"/>
      <c r="M12" s="12">
        <v>846193</v>
      </c>
    </row>
    <row r="13" spans="1:13" x14ac:dyDescent="0.25">
      <c r="A13" s="25" t="s">
        <v>4</v>
      </c>
      <c r="B13" s="21">
        <v>2020</v>
      </c>
      <c r="C13" s="12">
        <v>6418939</v>
      </c>
      <c r="D13" s="12">
        <v>6465214</v>
      </c>
      <c r="E13" s="12">
        <v>68458</v>
      </c>
      <c r="F13" s="12">
        <v>28335</v>
      </c>
      <c r="G13" s="15">
        <v>63569</v>
      </c>
      <c r="H13" s="12">
        <v>401211</v>
      </c>
      <c r="I13" s="12">
        <v>261300</v>
      </c>
      <c r="J13" s="12">
        <v>151753</v>
      </c>
      <c r="K13" s="12">
        <v>11443</v>
      </c>
      <c r="L13" s="12"/>
      <c r="M13" s="12">
        <v>-222804</v>
      </c>
    </row>
    <row r="14" spans="1:13" x14ac:dyDescent="0.25">
      <c r="A14" s="25"/>
      <c r="B14" s="21">
        <v>2019</v>
      </c>
      <c r="C14" s="12">
        <v>4376553</v>
      </c>
      <c r="D14" s="12">
        <v>5857557</v>
      </c>
      <c r="E14" s="12">
        <v>61691</v>
      </c>
      <c r="F14" s="12">
        <v>62498</v>
      </c>
      <c r="G14" s="15">
        <v>109959</v>
      </c>
      <c r="H14" s="12">
        <v>317250</v>
      </c>
      <c r="I14" s="12">
        <v>43</v>
      </c>
      <c r="J14" s="12">
        <v>701</v>
      </c>
      <c r="K14" s="12">
        <v>466</v>
      </c>
      <c r="L14" s="12">
        <v>7979</v>
      </c>
      <c r="M14" s="12">
        <v>-1697273</v>
      </c>
    </row>
    <row r="15" spans="1:13" x14ac:dyDescent="0.25">
      <c r="A15" s="25" t="s">
        <v>12</v>
      </c>
      <c r="B15" s="21">
        <v>2020</v>
      </c>
      <c r="C15" s="12">
        <v>12423031</v>
      </c>
      <c r="D15" s="12">
        <v>12230685</v>
      </c>
      <c r="E15" s="12">
        <v>256942</v>
      </c>
      <c r="F15" s="12">
        <v>37037</v>
      </c>
      <c r="G15" s="15">
        <v>58104</v>
      </c>
      <c r="H15" s="12">
        <v>11352</v>
      </c>
      <c r="I15" s="12"/>
      <c r="J15" s="12"/>
      <c r="K15" s="12"/>
      <c r="L15" s="12"/>
      <c r="M15" s="12">
        <v>196369</v>
      </c>
    </row>
    <row r="16" spans="1:13" x14ac:dyDescent="0.25">
      <c r="A16" s="25"/>
      <c r="B16" s="21">
        <v>2019</v>
      </c>
      <c r="C16" s="12">
        <v>11229180</v>
      </c>
      <c r="D16" s="12">
        <v>10690131</v>
      </c>
      <c r="E16" s="12">
        <v>515864</v>
      </c>
      <c r="F16" s="12">
        <v>40540</v>
      </c>
      <c r="G16" s="15">
        <v>12814</v>
      </c>
      <c r="H16" s="12">
        <v>4960</v>
      </c>
      <c r="I16" s="12">
        <v>6450</v>
      </c>
      <c r="J16" s="12">
        <v>13506</v>
      </c>
      <c r="K16" s="12"/>
      <c r="L16" s="12"/>
      <c r="M16" s="12">
        <v>705256</v>
      </c>
    </row>
    <row r="17" spans="1:13" x14ac:dyDescent="0.25">
      <c r="A17" s="25" t="s">
        <v>14</v>
      </c>
      <c r="B17" s="21">
        <v>2020</v>
      </c>
      <c r="C17" s="12">
        <v>18627818</v>
      </c>
      <c r="D17" s="12">
        <v>9767286</v>
      </c>
      <c r="E17" s="12">
        <v>323044</v>
      </c>
      <c r="F17" s="12">
        <v>223027</v>
      </c>
      <c r="G17" s="15">
        <v>24537</v>
      </c>
      <c r="H17" s="12">
        <v>290869</v>
      </c>
      <c r="I17" s="12"/>
      <c r="J17" s="12">
        <v>1498554</v>
      </c>
      <c r="K17" s="12"/>
      <c r="L17" s="12"/>
      <c r="M17" s="12">
        <v>6444131</v>
      </c>
    </row>
    <row r="18" spans="1:13" x14ac:dyDescent="0.25">
      <c r="A18" s="25"/>
      <c r="B18" s="21">
        <v>2019</v>
      </c>
      <c r="C18" s="12">
        <v>17988866</v>
      </c>
      <c r="D18" s="12">
        <v>9883093</v>
      </c>
      <c r="E18" s="12">
        <v>312087</v>
      </c>
      <c r="F18" s="12">
        <v>1023</v>
      </c>
      <c r="G18" s="15">
        <v>23967</v>
      </c>
      <c r="H18" s="12">
        <v>70887</v>
      </c>
      <c r="I18" s="12"/>
      <c r="J18" s="12">
        <v>964630</v>
      </c>
      <c r="K18" s="12"/>
      <c r="L18" s="12"/>
      <c r="M18" s="12">
        <v>6636133</v>
      </c>
    </row>
    <row r="19" spans="1:13" x14ac:dyDescent="0.25">
      <c r="A19" s="25" t="s">
        <v>5</v>
      </c>
      <c r="B19" s="21">
        <v>2020</v>
      </c>
      <c r="C19" s="12">
        <v>24725485</v>
      </c>
      <c r="D19" s="12">
        <v>23183799</v>
      </c>
      <c r="E19" s="12">
        <v>259599</v>
      </c>
      <c r="F19" s="12">
        <v>45952</v>
      </c>
      <c r="G19" s="15">
        <v>154075</v>
      </c>
      <c r="H19" s="12">
        <v>255330</v>
      </c>
      <c r="I19" s="12">
        <v>298031</v>
      </c>
      <c r="J19" s="12">
        <v>584473</v>
      </c>
      <c r="K19" s="12">
        <v>14824</v>
      </c>
      <c r="L19" s="12">
        <v>355072</v>
      </c>
      <c r="M19" s="12">
        <v>823840</v>
      </c>
    </row>
    <row r="20" spans="1:13" ht="17.25" customHeight="1" x14ac:dyDescent="0.25">
      <c r="A20" s="25"/>
      <c r="B20" s="21">
        <v>2019</v>
      </c>
      <c r="C20" s="12">
        <v>22116106</v>
      </c>
      <c r="D20" s="12">
        <v>20475519</v>
      </c>
      <c r="E20" s="12">
        <v>204373</v>
      </c>
      <c r="F20" s="12">
        <v>5075</v>
      </c>
      <c r="G20" s="15">
        <v>200778</v>
      </c>
      <c r="H20" s="12">
        <v>391748</v>
      </c>
      <c r="I20" s="12">
        <v>327720</v>
      </c>
      <c r="J20" s="12"/>
      <c r="K20" s="12">
        <v>92284</v>
      </c>
      <c r="L20" s="12">
        <v>356745</v>
      </c>
      <c r="M20" s="12">
        <v>1414827</v>
      </c>
    </row>
    <row r="21" spans="1:13" x14ac:dyDescent="0.25">
      <c r="A21" s="25" t="s">
        <v>6</v>
      </c>
      <c r="B21" s="21">
        <v>2020</v>
      </c>
      <c r="C21" s="12">
        <v>11475583</v>
      </c>
      <c r="D21" s="12">
        <v>5649242</v>
      </c>
      <c r="E21" s="12">
        <v>189928</v>
      </c>
      <c r="F21" s="12">
        <v>456</v>
      </c>
      <c r="G21" s="15">
        <v>1106</v>
      </c>
      <c r="H21" s="12">
        <v>38144</v>
      </c>
      <c r="I21" s="12">
        <v>37494</v>
      </c>
      <c r="J21" s="12">
        <v>9688</v>
      </c>
      <c r="K21" s="12">
        <v>808</v>
      </c>
      <c r="L21" s="12">
        <v>11689</v>
      </c>
      <c r="M21" s="12">
        <v>5509812</v>
      </c>
    </row>
    <row r="22" spans="1:13" x14ac:dyDescent="0.25">
      <c r="A22" s="25"/>
      <c r="B22" s="21">
        <v>2019</v>
      </c>
      <c r="C22" s="12">
        <v>10457426</v>
      </c>
      <c r="D22" s="12">
        <v>5730981</v>
      </c>
      <c r="E22" s="12">
        <v>237911</v>
      </c>
      <c r="F22" s="12">
        <v>614</v>
      </c>
      <c r="G22" s="15">
        <v>40386</v>
      </c>
      <c r="H22" s="12">
        <v>99830</v>
      </c>
      <c r="I22" s="12"/>
      <c r="J22" s="12">
        <v>9127</v>
      </c>
      <c r="K22" s="12"/>
      <c r="L22" s="12">
        <v>423</v>
      </c>
      <c r="M22" s="12">
        <v>4525020</v>
      </c>
    </row>
    <row r="23" spans="1:13" x14ac:dyDescent="0.25">
      <c r="A23" s="25" t="s">
        <v>7</v>
      </c>
      <c r="B23" s="21">
        <v>2020</v>
      </c>
      <c r="C23" s="12">
        <v>8326029</v>
      </c>
      <c r="D23" s="12">
        <v>7878032</v>
      </c>
      <c r="E23" s="12">
        <v>143594</v>
      </c>
      <c r="F23" s="12">
        <v>1526</v>
      </c>
      <c r="G23" s="15">
        <v>29302</v>
      </c>
      <c r="H23" s="12">
        <v>80599</v>
      </c>
      <c r="I23" s="12">
        <v>65075</v>
      </c>
      <c r="J23" s="12">
        <v>46338</v>
      </c>
      <c r="K23" s="12"/>
      <c r="L23" s="12"/>
      <c r="M23" s="12">
        <v>503206</v>
      </c>
    </row>
    <row r="24" spans="1:13" x14ac:dyDescent="0.25">
      <c r="A24" s="25"/>
      <c r="B24" s="21">
        <v>2019</v>
      </c>
      <c r="C24" s="12">
        <v>4425675</v>
      </c>
      <c r="D24" s="12">
        <v>4306368</v>
      </c>
      <c r="E24" s="12">
        <v>95399</v>
      </c>
      <c r="F24" s="12">
        <v>272</v>
      </c>
      <c r="G24" s="15">
        <v>1574</v>
      </c>
      <c r="H24" s="12">
        <v>26411</v>
      </c>
      <c r="I24" s="12">
        <v>63662</v>
      </c>
      <c r="J24" s="12">
        <v>409</v>
      </c>
      <c r="K24" s="12"/>
      <c r="L24" s="12"/>
      <c r="M24" s="12">
        <v>226887</v>
      </c>
    </row>
    <row r="25" spans="1:13" ht="15" customHeight="1" x14ac:dyDescent="0.25">
      <c r="A25" s="25" t="s">
        <v>8</v>
      </c>
      <c r="B25" s="21">
        <v>2020</v>
      </c>
      <c r="C25" s="12">
        <v>3886484</v>
      </c>
      <c r="D25" s="12">
        <v>2933825</v>
      </c>
      <c r="E25" s="12">
        <v>58590</v>
      </c>
      <c r="F25" s="12"/>
      <c r="G25" s="15">
        <v>36323</v>
      </c>
      <c r="H25" s="12">
        <v>112066</v>
      </c>
      <c r="I25" s="12"/>
      <c r="J25" s="12">
        <v>21452</v>
      </c>
      <c r="K25" s="12"/>
      <c r="L25" s="12"/>
      <c r="M25" s="12">
        <v>789708</v>
      </c>
    </row>
    <row r="26" spans="1:13" x14ac:dyDescent="0.25">
      <c r="A26" s="25"/>
      <c r="B26" s="21">
        <v>2019</v>
      </c>
      <c r="C26" s="12">
        <v>3937291</v>
      </c>
      <c r="D26" s="12">
        <v>2886039</v>
      </c>
      <c r="E26" s="12">
        <v>55627</v>
      </c>
      <c r="F26" s="12"/>
      <c r="G26" s="15">
        <v>24887</v>
      </c>
      <c r="H26" s="12">
        <v>47857</v>
      </c>
      <c r="I26" s="12">
        <v>7976</v>
      </c>
      <c r="J26" s="12">
        <v>1351</v>
      </c>
      <c r="K26" s="12"/>
      <c r="L26" s="12"/>
      <c r="M26" s="12">
        <v>959351</v>
      </c>
    </row>
    <row r="27" spans="1:13" x14ac:dyDescent="0.25">
      <c r="A27" s="25" t="s">
        <v>9</v>
      </c>
      <c r="B27" s="21">
        <v>2020</v>
      </c>
      <c r="C27" s="12">
        <v>13093297</v>
      </c>
      <c r="D27" s="12">
        <v>13263547</v>
      </c>
      <c r="E27" s="12">
        <v>502625</v>
      </c>
      <c r="F27" s="12">
        <v>115754</v>
      </c>
      <c r="G27" s="15">
        <v>162188</v>
      </c>
      <c r="H27" s="12">
        <v>8065</v>
      </c>
      <c r="I27" s="12"/>
      <c r="J27" s="12">
        <v>521</v>
      </c>
      <c r="K27" s="12">
        <v>388135</v>
      </c>
      <c r="L27" s="12">
        <v>377343</v>
      </c>
      <c r="M27" s="12">
        <v>166902</v>
      </c>
    </row>
    <row r="28" spans="1:13" x14ac:dyDescent="0.25">
      <c r="A28" s="25"/>
      <c r="B28" s="21">
        <v>2019</v>
      </c>
      <c r="C28" s="12">
        <v>12726637</v>
      </c>
      <c r="D28" s="12">
        <v>14578581</v>
      </c>
      <c r="E28" s="12">
        <v>369661</v>
      </c>
      <c r="F28" s="12">
        <v>104896</v>
      </c>
      <c r="G28" s="15">
        <v>231224</v>
      </c>
      <c r="H28" s="12">
        <v>299541</v>
      </c>
      <c r="I28" s="12"/>
      <c r="J28" s="12">
        <v>24436</v>
      </c>
      <c r="K28" s="12"/>
      <c r="L28" s="12">
        <v>8629</v>
      </c>
      <c r="M28" s="12">
        <v>-1814593</v>
      </c>
    </row>
    <row r="29" spans="1:13" x14ac:dyDescent="0.25">
      <c r="A29" s="25" t="s">
        <v>10</v>
      </c>
      <c r="B29" s="21">
        <v>2020</v>
      </c>
      <c r="C29" s="12">
        <v>37325964</v>
      </c>
      <c r="D29" s="12">
        <v>38860638</v>
      </c>
      <c r="E29" s="12">
        <v>1946914</v>
      </c>
      <c r="F29" s="12">
        <v>94793</v>
      </c>
      <c r="G29" s="15">
        <v>850015</v>
      </c>
      <c r="H29" s="12">
        <v>942649</v>
      </c>
      <c r="I29" s="12">
        <v>15285</v>
      </c>
      <c r="J29" s="12">
        <v>14736</v>
      </c>
      <c r="K29" s="12"/>
      <c r="L29" s="12"/>
      <c r="M29" s="12">
        <v>225363</v>
      </c>
    </row>
    <row r="30" spans="1:13" ht="12.75" customHeight="1" x14ac:dyDescent="0.25">
      <c r="A30" s="25"/>
      <c r="B30" s="21">
        <v>2019</v>
      </c>
      <c r="C30" s="12">
        <v>35655499</v>
      </c>
      <c r="D30" s="12">
        <v>37393595</v>
      </c>
      <c r="E30" s="12">
        <v>1939268</v>
      </c>
      <c r="F30" s="12">
        <v>146644</v>
      </c>
      <c r="G30" s="15">
        <v>905723</v>
      </c>
      <c r="H30" s="12">
        <v>1044061</v>
      </c>
      <c r="I30" s="12">
        <v>644826</v>
      </c>
      <c r="J30" s="12">
        <v>270094</v>
      </c>
      <c r="K30" s="12"/>
      <c r="L30" s="12"/>
      <c r="M30" s="12">
        <v>290922</v>
      </c>
    </row>
    <row r="31" spans="1:13" ht="13.5" customHeight="1" x14ac:dyDescent="0.25">
      <c r="A31" s="28" t="s">
        <v>11</v>
      </c>
      <c r="B31" s="21">
        <v>2020</v>
      </c>
      <c r="C31" s="12"/>
      <c r="D31" s="12"/>
      <c r="E31" s="12"/>
      <c r="F31" s="12"/>
      <c r="G31" s="15"/>
      <c r="H31" s="12"/>
      <c r="I31" s="12"/>
      <c r="J31" s="12"/>
      <c r="K31" s="12"/>
      <c r="L31" s="12"/>
      <c r="M31" s="12"/>
    </row>
    <row r="32" spans="1:13" ht="12.75" customHeight="1" x14ac:dyDescent="0.25">
      <c r="A32" s="28"/>
      <c r="B32" s="21">
        <v>2019</v>
      </c>
      <c r="C32" s="12">
        <v>19993279</v>
      </c>
      <c r="D32" s="12">
        <v>20272937</v>
      </c>
      <c r="E32" s="12">
        <v>564471</v>
      </c>
      <c r="F32" s="12">
        <v>20370</v>
      </c>
      <c r="G32" s="15">
        <v>424164</v>
      </c>
      <c r="H32" s="12">
        <v>1077880</v>
      </c>
      <c r="I32" s="12">
        <v>403124</v>
      </c>
      <c r="J32" s="12">
        <v>1248648</v>
      </c>
      <c r="K32" s="12"/>
      <c r="L32" s="12"/>
      <c r="M32" s="12">
        <v>-1256209</v>
      </c>
    </row>
    <row r="33" spans="1:13" s="9" customFormat="1" x14ac:dyDescent="0.25">
      <c r="A33" s="27" t="s">
        <v>30</v>
      </c>
      <c r="B33" s="22">
        <v>2020</v>
      </c>
      <c r="C33" s="23">
        <v>251767009</v>
      </c>
      <c r="D33" s="23">
        <v>222416051</v>
      </c>
      <c r="E33" s="23">
        <v>10657371</v>
      </c>
      <c r="F33" s="23">
        <v>1825770</v>
      </c>
      <c r="G33" s="23">
        <v>3584592</v>
      </c>
      <c r="H33" s="23">
        <v>5487958</v>
      </c>
      <c r="I33" s="23">
        <v>2948855</v>
      </c>
      <c r="J33" s="23">
        <v>3274704</v>
      </c>
      <c r="K33" s="23">
        <v>420784</v>
      </c>
      <c r="L33" s="23">
        <v>754597</v>
      </c>
      <c r="M33" s="23">
        <v>31698742</v>
      </c>
    </row>
    <row r="34" spans="1:13" s="9" customFormat="1" x14ac:dyDescent="0.25">
      <c r="A34" s="27"/>
      <c r="B34" s="22">
        <v>2019</v>
      </c>
      <c r="C34" s="23">
        <f>C30+C28+C26+C24+C22+C20+C18+C16+C14+C12+C10+C8+C6+C4+C32</f>
        <v>240131198</v>
      </c>
      <c r="D34" s="23">
        <v>217468824</v>
      </c>
      <c r="E34" s="23">
        <f t="shared" ref="E34:L34" si="0">E30+E28+E26+E24+E22+E20+E18+E16+E14+E12+E10+E8+E6+E4+E32</f>
        <v>11036142</v>
      </c>
      <c r="F34" s="23">
        <f t="shared" si="0"/>
        <v>615540</v>
      </c>
      <c r="G34" s="23">
        <f t="shared" si="0"/>
        <v>3876452</v>
      </c>
      <c r="H34" s="23">
        <f t="shared" si="0"/>
        <v>6375361</v>
      </c>
      <c r="I34" s="23">
        <f t="shared" si="0"/>
        <v>2621718</v>
      </c>
      <c r="J34" s="23">
        <f t="shared" si="0"/>
        <v>3005819</v>
      </c>
      <c r="K34" s="23">
        <f t="shared" si="0"/>
        <v>112506</v>
      </c>
      <c r="L34" s="23">
        <f t="shared" si="0"/>
        <v>389660</v>
      </c>
      <c r="M34" s="23">
        <v>26149331</v>
      </c>
    </row>
    <row r="36" spans="1:13" x14ac:dyDescent="0.2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</sheetData>
  <sheetProtection algorithmName="SHA-512" hashValue="s8zDalgWywYwUByfcER9ebi9X/fNaWyLdjSduF6pN7HkOJ7vr89kcwGBIWhRwpaA0AbPgS2O7xuWfocf/lVbcw==" saltValue="U7MbtU5mrCHmbCZLxe4ekA==" spinCount="100000" sheet="1" objects="1" scenarios="1" autoFilter="0" pivotTables="0"/>
  <mergeCells count="17">
    <mergeCell ref="A31:A32"/>
    <mergeCell ref="A25:A26"/>
    <mergeCell ref="A27:A28"/>
    <mergeCell ref="A29:A30"/>
    <mergeCell ref="A33:A34"/>
    <mergeCell ref="A2:B2"/>
    <mergeCell ref="A13:A14"/>
    <mergeCell ref="A15:A16"/>
    <mergeCell ref="A17:A18"/>
    <mergeCell ref="A19:A20"/>
    <mergeCell ref="A21:A22"/>
    <mergeCell ref="A23:A24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sheet-assets</vt:lpstr>
      <vt:lpstr>Balance sheet-Liabilities</vt:lpstr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Cudic</dc:creator>
  <cp:lastModifiedBy>Mladen Todorovic</cp:lastModifiedBy>
  <cp:lastPrinted>2023-07-06T10:52:22Z</cp:lastPrinted>
  <dcterms:created xsi:type="dcterms:W3CDTF">2023-04-25T13:07:53Z</dcterms:created>
  <dcterms:modified xsi:type="dcterms:W3CDTF">2024-05-14T09:46:31Z</dcterms:modified>
</cp:coreProperties>
</file>