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.todorovic\Downloads\"/>
    </mc:Choice>
  </mc:AlternateContent>
  <xr:revisionPtr revIDLastSave="0" documentId="13_ncr:1_{48CF6CB9-1467-4B6C-B000-708A5EF6402C}" xr6:coauthVersionLast="47" xr6:coauthVersionMax="47" xr10:uidLastSave="{00000000-0000-0000-0000-000000000000}"/>
  <workbookProtection workbookAlgorithmName="SHA-512" workbookHashValue="BoC2/5f0wv6DwGgsh8EPl2jEl7eP35HYF6yoZa28+LH5cENRQeH+Xnt/h17N59EKjtLO4VBYp642U4K2sJZ/AA==" workbookSaltValue="BPy9K+mYsQg8FMd2Qozczw==" workbookSpinCount="100000" lockStructure="1"/>
  <bookViews>
    <workbookView xWindow="-120" yWindow="-120" windowWidth="29040" windowHeight="15840" xr2:uid="{00000000-000D-0000-FFFF-FFFF00000000}"/>
  </bookViews>
  <sheets>
    <sheet name="Balance sheet-assets" sheetId="4" r:id="rId1"/>
    <sheet name="Balance sheet-Liabilities" sheetId="5" r:id="rId2"/>
    <sheet name="Income statement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4" l="1"/>
  <c r="J32" i="4"/>
  <c r="F32" i="4"/>
  <c r="H32" i="4"/>
  <c r="N32" i="4"/>
  <c r="I32" i="4" l="1"/>
  <c r="C18" i="4"/>
  <c r="C32" i="4" s="1"/>
  <c r="M29" i="4"/>
  <c r="M27" i="4"/>
  <c r="M25" i="4"/>
  <c r="M23" i="4"/>
  <c r="M21" i="4"/>
  <c r="M19" i="4"/>
  <c r="C17" i="4"/>
  <c r="H17" i="4"/>
  <c r="H31" i="4" s="1"/>
  <c r="M15" i="4"/>
  <c r="M13" i="4"/>
  <c r="M11" i="4"/>
  <c r="M9" i="4"/>
  <c r="M5" i="4"/>
  <c r="M17" i="4" l="1"/>
  <c r="C31" i="4"/>
  <c r="N31" i="4"/>
  <c r="L31" i="4"/>
  <c r="K31" i="4"/>
  <c r="J31" i="4"/>
  <c r="F31" i="4"/>
  <c r="E31" i="4"/>
  <c r="D31" i="4"/>
  <c r="L32" i="4"/>
  <c r="K32" i="4"/>
  <c r="E32" i="4"/>
  <c r="D32" i="4"/>
  <c r="O29" i="4"/>
  <c r="O27" i="4"/>
  <c r="O25" i="4"/>
  <c r="O23" i="4"/>
  <c r="O21" i="4"/>
  <c r="O19" i="4"/>
  <c r="O15" i="4"/>
  <c r="O13" i="4"/>
  <c r="O11" i="4"/>
  <c r="O9" i="4"/>
  <c r="O7" i="4"/>
  <c r="O5" i="4"/>
  <c r="M6" i="4"/>
  <c r="O6" i="4" s="1"/>
  <c r="M3" i="4"/>
  <c r="O3" i="4" s="1"/>
  <c r="M4" i="4"/>
  <c r="O4" i="4" l="1"/>
  <c r="O32" i="4" s="1"/>
  <c r="M32" i="4"/>
  <c r="O17" i="4"/>
</calcChain>
</file>

<file path=xl/sharedStrings.xml><?xml version="1.0" encoding="utf-8"?>
<sst xmlns="http://schemas.openxmlformats.org/spreadsheetml/2006/main" count="86" uniqueCount="56">
  <si>
    <t>Drina osiguranje a.d.</t>
  </si>
  <si>
    <t>Dunav osiguranje a.d.</t>
  </si>
  <si>
    <t>Euros osiguranje a.d.</t>
  </si>
  <si>
    <t>Grawe osiguranje a.d.</t>
  </si>
  <si>
    <t>Krajina osiguranje a.d.</t>
  </si>
  <si>
    <t>Osiguranje Aura a.d.</t>
  </si>
  <si>
    <t>Osiguranje Garant d.d.</t>
  </si>
  <si>
    <t>Premium osiguranje a.d.</t>
  </si>
  <si>
    <t>SAS - Super P osiguranje a.d.</t>
  </si>
  <si>
    <t>Triglav osiguranje a.d.</t>
  </si>
  <si>
    <t>Wiener osiguranje a.d.</t>
  </si>
  <si>
    <t>Mikrofin osiguranje a.d.</t>
  </si>
  <si>
    <t>Brčko-gas osiguranje d.d.</t>
  </si>
  <si>
    <t>Nešković osiguranje a.d.</t>
  </si>
  <si>
    <t>Balance sheet - assets per insurance company (in KM)</t>
  </si>
  <si>
    <t>A S S E T S</t>
  </si>
  <si>
    <t>A.  FIXED ASSETS (I+II+III+IV)</t>
  </si>
  <si>
    <t>I  Intangible assets</t>
  </si>
  <si>
    <t>II 
 Real property, investment property, plant, equipment and other
fixed assets</t>
  </si>
  <si>
    <t>III  Long-term financial investments</t>
  </si>
  <si>
    <t>IV Deferred tax assets</t>
  </si>
  <si>
    <t>B. CURRENT ASSETS (I+II+III+IV)</t>
  </si>
  <si>
    <t>I 
 Inventories, fixed assets and assets of discontinued operations
available for sale</t>
  </si>
  <si>
    <t>II Short-term receivables, investments and cash</t>
  </si>
  <si>
    <t>III 
 - Accrued receivables</t>
  </si>
  <si>
    <t>IV
Deferred tax assets</t>
  </si>
  <si>
    <t>Operating assets  (А+Б)</t>
  </si>
  <si>
    <t>Off-balance-sheet assets</t>
  </si>
  <si>
    <t>Total assets</t>
  </si>
  <si>
    <t>TOTAL</t>
  </si>
  <si>
    <t>Balance sheet - liabilities per insurance company (in KM)</t>
  </si>
  <si>
    <t>L I A B I L I T I E S</t>
  </si>
  <si>
    <t>А. CAPITAL</t>
  </si>
  <si>
    <t>Share capital</t>
  </si>
  <si>
    <t>Retained profit</t>
  </si>
  <si>
    <t xml:space="preserve">Loss below the amount of capital </t>
  </si>
  <si>
    <t>B. LONG-TERM PROVISIONS</t>
  </si>
  <si>
    <t>C.  LIABILITIES (1+2)</t>
  </si>
  <si>
    <t>1. Long-term liabilities</t>
  </si>
  <si>
    <t>2. Short-term liabilities and accruals and deferred income</t>
  </si>
  <si>
    <t>Operating liabilities(A+B+C)</t>
  </si>
  <si>
    <t>Off-balance-sheet liabilities</t>
  </si>
  <si>
    <t>Total liabilities</t>
  </si>
  <si>
    <t>Income statement - per insurance company (in KM)</t>
  </si>
  <si>
    <t>ITEM</t>
  </si>
  <si>
    <t>Operating income</t>
  </si>
  <si>
    <t>Operating expenses</t>
  </si>
  <si>
    <t>Financial income</t>
  </si>
  <si>
    <t>Financial expenses</t>
  </si>
  <si>
    <t xml:space="preserve">Other income </t>
  </si>
  <si>
    <t>Other expenses</t>
  </si>
  <si>
    <t>Income from property value adjustment</t>
  </si>
  <si>
    <t xml:space="preserve">Expenses from property value adjustment </t>
  </si>
  <si>
    <t>Income from changes in accounting policies and correction of errors from previous years</t>
  </si>
  <si>
    <t>Expenses from changes in accounting policies and correction of errors from previous years</t>
  </si>
  <si>
    <t>Profit/loss in the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</si>
</sst>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* #,##0.00\ _K_M_-;\-* #,##0.00\ _K_M_-;_-* &quot;-&quot;??\ _K_M_-;_-@_-"/>
    <numFmt numFmtId="168" formatCode="#;;"/>
    <numFmt numFmtId="169" formatCode="000;;"/>
    <numFmt numFmtId="170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31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wrapText="1"/>
    </xf>
    <xf numFmtId="167" fontId="2" fillId="0" borderId="0" applyFont="0" applyFill="0" applyBorder="0" applyAlignment="0" applyProtection="0"/>
    <xf numFmtId="0" fontId="10" fillId="0" borderId="0"/>
    <xf numFmtId="0" fontId="6" fillId="0" borderId="0"/>
    <xf numFmtId="168" fontId="11" fillId="0" borderId="0" applyFill="0" applyBorder="0">
      <alignment horizontal="center" vertical="center" wrapText="1"/>
      <protection hidden="1"/>
    </xf>
    <xf numFmtId="169" fontId="11" fillId="0" borderId="0" applyFill="0" applyBorder="0">
      <alignment horizontal="center" vertical="center"/>
      <protection hidden="1"/>
    </xf>
    <xf numFmtId="0" fontId="9" fillId="0" borderId="0"/>
    <xf numFmtId="0" fontId="2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Fill="1"/>
    <xf numFmtId="0" fontId="15" fillId="0" borderId="0" xfId="0" applyFont="1"/>
    <xf numFmtId="0" fontId="12" fillId="0" borderId="0" xfId="0" applyFont="1"/>
    <xf numFmtId="0" fontId="15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0" xfId="0" applyFont="1"/>
    <xf numFmtId="0" fontId="18" fillId="0" borderId="0" xfId="0" applyFont="1"/>
    <xf numFmtId="0" fontId="14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/>
    <xf numFmtId="3" fontId="3" fillId="0" borderId="1" xfId="0" applyNumberFormat="1" applyFont="1" applyBorder="1" applyAlignment="1">
      <alignment vertical="center"/>
    </xf>
    <xf numFmtId="0" fontId="19" fillId="0" borderId="0" xfId="0" applyFont="1"/>
    <xf numFmtId="170" fontId="13" fillId="0" borderId="0" xfId="1" applyNumberFormat="1" applyFont="1"/>
    <xf numFmtId="170" fontId="13" fillId="0" borderId="0" xfId="1" applyNumberFormat="1" applyFont="1" applyFill="1"/>
    <xf numFmtId="3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vertical="center"/>
    </xf>
    <xf numFmtId="3" fontId="14" fillId="0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3" fontId="17" fillId="2" borderId="1" xfId="2" applyNumberFormat="1" applyFont="1" applyFill="1" applyBorder="1"/>
    <xf numFmtId="166" fontId="3" fillId="0" borderId="1" xfId="1" applyNumberFormat="1" applyFont="1" applyBorder="1" applyAlignment="1">
      <alignment horizontal="left" vertical="center" wrapText="1"/>
    </xf>
    <xf numFmtId="166" fontId="16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1">
    <cellStyle name="Aop" xfId="15" xr:uid="{00000000-0005-0000-0000-000000000000}"/>
    <cellStyle name="Comma" xfId="1" builtinId="3"/>
    <cellStyle name="Comma 2" xfId="6" xr:uid="{00000000-0005-0000-0000-000002000000}"/>
    <cellStyle name="Comma 3" xfId="18" xr:uid="{00000000-0005-0000-0000-000003000000}"/>
    <cellStyle name="Comma 4" xfId="11" xr:uid="{00000000-0005-0000-0000-000004000000}"/>
    <cellStyle name="Currency 2" xfId="21" xr:uid="{00000000-0005-0000-0000-000005000000}"/>
    <cellStyle name="Grupa" xfId="14" xr:uid="{00000000-0005-0000-0000-000006000000}"/>
    <cellStyle name="Hyperlink 2" xfId="8" xr:uid="{00000000-0005-0000-0000-000007000000}"/>
    <cellStyle name="Hyperlink 3" xfId="9" xr:uid="{00000000-0005-0000-0000-000008000000}"/>
    <cellStyle name="Normal" xfId="0" builtinId="0"/>
    <cellStyle name="Normal 11" xfId="27" xr:uid="{00000000-0005-0000-0000-00000A000000}"/>
    <cellStyle name="Normal 13" xfId="19" xr:uid="{00000000-0005-0000-0000-00000B000000}"/>
    <cellStyle name="Normal 2" xfId="3" xr:uid="{00000000-0005-0000-0000-00000C000000}"/>
    <cellStyle name="Normal 2 2" xfId="17" xr:uid="{00000000-0005-0000-0000-00000D000000}"/>
    <cellStyle name="Normal 2 2 2" xfId="13" xr:uid="{00000000-0005-0000-0000-00000E000000}"/>
    <cellStyle name="Normal 2 2 3" xfId="20" xr:uid="{00000000-0005-0000-0000-00000F000000}"/>
    <cellStyle name="Normal 2 3" xfId="23" xr:uid="{00000000-0005-0000-0000-000010000000}"/>
    <cellStyle name="Normal 2 4" xfId="26" xr:uid="{00000000-0005-0000-0000-000011000000}"/>
    <cellStyle name="Normal 2 4 2" xfId="16" xr:uid="{00000000-0005-0000-0000-000012000000}"/>
    <cellStyle name="Normal 2 5" xfId="4" xr:uid="{00000000-0005-0000-0000-000013000000}"/>
    <cellStyle name="Normal 3" xfId="2" xr:uid="{00000000-0005-0000-0000-000014000000}"/>
    <cellStyle name="Normal 3 2" xfId="7" xr:uid="{00000000-0005-0000-0000-000015000000}"/>
    <cellStyle name="Normal 3 3" xfId="29" xr:uid="{00000000-0005-0000-0000-000016000000}"/>
    <cellStyle name="Normal 3 4" xfId="30" xr:uid="{00000000-0005-0000-0000-000017000000}"/>
    <cellStyle name="Normal 3 5" xfId="24" xr:uid="{00000000-0005-0000-0000-000018000000}"/>
    <cellStyle name="Normal 3 6" xfId="28" xr:uid="{00000000-0005-0000-0000-000019000000}"/>
    <cellStyle name="Normal 4" xfId="10" xr:uid="{00000000-0005-0000-0000-00001A000000}"/>
    <cellStyle name="Normal 4 4 2" xfId="12" xr:uid="{00000000-0005-0000-0000-00001B000000}"/>
    <cellStyle name="Normal 5" xfId="22" xr:uid="{00000000-0005-0000-0000-00001C000000}"/>
    <cellStyle name="Normal 9" xfId="25" xr:uid="{00000000-0005-0000-0000-00001D000000}"/>
    <cellStyle name="Percent 2" xfId="5" xr:uid="{00000000-0005-0000-0000-00001E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zoomScale="90" zoomScaleNormal="90" workbookViewId="0">
      <selection activeCell="A31" sqref="A31:A32"/>
    </sheetView>
  </sheetViews>
  <sheetFormatPr defaultRowHeight="12.75" x14ac:dyDescent="0.2"/>
  <cols>
    <col min="1" max="1" width="26" style="2" customWidth="1"/>
    <col min="2" max="2" width="4.85546875" style="3" bestFit="1" customWidth="1"/>
    <col min="3" max="3" width="11.5703125" style="2" bestFit="1" customWidth="1"/>
    <col min="4" max="4" width="12.85546875" style="2" bestFit="1" customWidth="1"/>
    <col min="5" max="5" width="14.5703125" style="2" bestFit="1" customWidth="1"/>
    <col min="6" max="6" width="12" style="2" bestFit="1" customWidth="1"/>
    <col min="7" max="7" width="9.140625" style="2" customWidth="1"/>
    <col min="8" max="8" width="11.42578125" style="2" bestFit="1" customWidth="1"/>
    <col min="9" max="9" width="12.85546875" style="2" bestFit="1" customWidth="1"/>
    <col min="10" max="11" width="12.42578125" style="2" bestFit="1" customWidth="1"/>
    <col min="12" max="12" width="9.140625" style="2" bestFit="1" customWidth="1"/>
    <col min="13" max="13" width="11.7109375" style="3" bestFit="1" customWidth="1"/>
    <col min="14" max="14" width="11.42578125" style="3" bestFit="1" customWidth="1"/>
    <col min="15" max="15" width="13" style="3" bestFit="1" customWidth="1"/>
    <col min="16" max="16384" width="9.140625" style="2"/>
  </cols>
  <sheetData>
    <row r="1" spans="1:15" s="4" customFormat="1" ht="21" customHeight="1" x14ac:dyDescent="0.25">
      <c r="A1" s="16" t="s">
        <v>14</v>
      </c>
      <c r="B1" s="5"/>
      <c r="C1" s="5"/>
      <c r="M1" s="6"/>
      <c r="N1" s="6"/>
      <c r="O1" s="6"/>
    </row>
    <row r="2" spans="1:15" s="8" customFormat="1" ht="108" customHeight="1" x14ac:dyDescent="0.25">
      <c r="A2" s="28" t="s">
        <v>15</v>
      </c>
      <c r="B2" s="28"/>
      <c r="C2" s="11" t="s">
        <v>16</v>
      </c>
      <c r="D2" s="11" t="s">
        <v>17</v>
      </c>
      <c r="E2" s="11" t="s">
        <v>18</v>
      </c>
      <c r="F2" s="11" t="s">
        <v>19</v>
      </c>
      <c r="G2" s="11" t="s">
        <v>20</v>
      </c>
      <c r="H2" s="11" t="s">
        <v>21</v>
      </c>
      <c r="I2" s="11" t="s">
        <v>22</v>
      </c>
      <c r="J2" s="11" t="s">
        <v>23</v>
      </c>
      <c r="K2" s="11" t="s">
        <v>24</v>
      </c>
      <c r="L2" s="11" t="s">
        <v>25</v>
      </c>
      <c r="M2" s="11" t="s">
        <v>26</v>
      </c>
      <c r="N2" s="11" t="s">
        <v>27</v>
      </c>
      <c r="O2" s="11" t="s">
        <v>28</v>
      </c>
    </row>
    <row r="3" spans="1:15" x14ac:dyDescent="0.2">
      <c r="A3" s="26" t="s">
        <v>12</v>
      </c>
      <c r="B3" s="20">
        <v>2021</v>
      </c>
      <c r="C3" s="12">
        <v>22165689.890000001</v>
      </c>
      <c r="D3" s="12">
        <v>31948.49</v>
      </c>
      <c r="E3" s="12">
        <v>5250722.4000000004</v>
      </c>
      <c r="F3" s="12">
        <v>16883019</v>
      </c>
      <c r="G3" s="15"/>
      <c r="H3" s="12">
        <v>8045114.2999999998</v>
      </c>
      <c r="I3" s="12">
        <v>6179</v>
      </c>
      <c r="J3" s="12">
        <v>7478375.2999999998</v>
      </c>
      <c r="K3" s="12">
        <v>560560</v>
      </c>
      <c r="L3" s="12"/>
      <c r="M3" s="12">
        <f>C3+H3</f>
        <v>30210804.190000001</v>
      </c>
      <c r="N3" s="12">
        <v>50815</v>
      </c>
      <c r="O3" s="12">
        <f>M3+N3</f>
        <v>30261619.190000001</v>
      </c>
    </row>
    <row r="4" spans="1:15" x14ac:dyDescent="0.2">
      <c r="A4" s="26"/>
      <c r="B4" s="20">
        <v>2020</v>
      </c>
      <c r="C4" s="12">
        <v>22123492</v>
      </c>
      <c r="D4" s="12">
        <v>6300</v>
      </c>
      <c r="E4" s="12">
        <v>5082131</v>
      </c>
      <c r="F4" s="12">
        <v>17035061</v>
      </c>
      <c r="G4" s="15"/>
      <c r="H4" s="12">
        <v>5815251</v>
      </c>
      <c r="I4" s="12">
        <v>6767</v>
      </c>
      <c r="J4" s="12">
        <v>5323595</v>
      </c>
      <c r="K4" s="12">
        <v>484889</v>
      </c>
      <c r="L4" s="12"/>
      <c r="M4" s="12">
        <f>C4+H4</f>
        <v>27938743</v>
      </c>
      <c r="N4" s="12">
        <v>22913</v>
      </c>
      <c r="O4" s="12">
        <f t="shared" ref="O4:O6" si="0">M4+N4</f>
        <v>27961656</v>
      </c>
    </row>
    <row r="5" spans="1:15" x14ac:dyDescent="0.2">
      <c r="A5" s="26" t="s">
        <v>0</v>
      </c>
      <c r="B5" s="20">
        <v>2021</v>
      </c>
      <c r="C5" s="12">
        <v>30339771</v>
      </c>
      <c r="D5" s="12">
        <v>86279</v>
      </c>
      <c r="E5" s="12">
        <v>17257158</v>
      </c>
      <c r="F5" s="12">
        <v>12996334</v>
      </c>
      <c r="G5" s="15"/>
      <c r="H5" s="12">
        <v>10658118</v>
      </c>
      <c r="I5" s="12">
        <v>36720</v>
      </c>
      <c r="J5" s="12">
        <v>8128932</v>
      </c>
      <c r="K5" s="12">
        <v>2492466</v>
      </c>
      <c r="L5" s="12"/>
      <c r="M5" s="12">
        <f>C5+H5</f>
        <v>40997889</v>
      </c>
      <c r="N5" s="12">
        <v>70186</v>
      </c>
      <c r="O5" s="12">
        <f>M5+N5</f>
        <v>41068075</v>
      </c>
    </row>
    <row r="6" spans="1:15" x14ac:dyDescent="0.2">
      <c r="A6" s="26"/>
      <c r="B6" s="20">
        <v>2020</v>
      </c>
      <c r="C6" s="12">
        <v>31302105</v>
      </c>
      <c r="D6" s="12">
        <v>50683</v>
      </c>
      <c r="E6" s="12">
        <v>16089722</v>
      </c>
      <c r="F6" s="12">
        <v>15161700</v>
      </c>
      <c r="G6" s="15"/>
      <c r="H6" s="12">
        <v>9324101</v>
      </c>
      <c r="I6" s="12">
        <v>244263</v>
      </c>
      <c r="J6" s="12">
        <v>6490856</v>
      </c>
      <c r="K6" s="12">
        <v>2588982</v>
      </c>
      <c r="L6" s="12"/>
      <c r="M6" s="12">
        <f>C6+H6</f>
        <v>40626206</v>
      </c>
      <c r="N6" s="12">
        <v>72058</v>
      </c>
      <c r="O6" s="12">
        <f t="shared" si="0"/>
        <v>40698264</v>
      </c>
    </row>
    <row r="7" spans="1:15" s="3" customFormat="1" x14ac:dyDescent="0.2">
      <c r="A7" s="26" t="s">
        <v>1</v>
      </c>
      <c r="B7" s="20">
        <v>2021</v>
      </c>
      <c r="C7" s="12">
        <v>24027110</v>
      </c>
      <c r="D7" s="12">
        <v>23975</v>
      </c>
      <c r="E7" s="12">
        <v>9290339</v>
      </c>
      <c r="F7" s="12">
        <v>14712796</v>
      </c>
      <c r="G7" s="15"/>
      <c r="H7" s="12">
        <v>13794924</v>
      </c>
      <c r="I7" s="12"/>
      <c r="J7" s="12">
        <v>9741507</v>
      </c>
      <c r="K7" s="12">
        <v>4053417</v>
      </c>
      <c r="L7" s="12"/>
      <c r="M7" s="12">
        <v>37822034</v>
      </c>
      <c r="N7" s="12">
        <v>6092</v>
      </c>
      <c r="O7" s="12">
        <f>M7+N7</f>
        <v>37828126</v>
      </c>
    </row>
    <row r="8" spans="1:15" x14ac:dyDescent="0.2">
      <c r="A8" s="26"/>
      <c r="B8" s="20">
        <v>2020</v>
      </c>
      <c r="C8" s="12">
        <v>20466168</v>
      </c>
      <c r="D8" s="12">
        <v>44489</v>
      </c>
      <c r="E8" s="12">
        <v>9346255</v>
      </c>
      <c r="F8" s="12">
        <v>11075424</v>
      </c>
      <c r="G8" s="15"/>
      <c r="H8" s="12">
        <v>15277669</v>
      </c>
      <c r="I8" s="12"/>
      <c r="J8" s="12">
        <v>11832402</v>
      </c>
      <c r="K8" s="12">
        <v>3445267</v>
      </c>
      <c r="L8" s="12"/>
      <c r="M8" s="12">
        <v>35743837</v>
      </c>
      <c r="N8" s="12"/>
      <c r="O8" s="12">
        <v>35743837</v>
      </c>
    </row>
    <row r="9" spans="1:15" x14ac:dyDescent="0.2">
      <c r="A9" s="26" t="s">
        <v>2</v>
      </c>
      <c r="B9" s="20">
        <v>2021</v>
      </c>
      <c r="C9" s="12">
        <v>11564734</v>
      </c>
      <c r="D9" s="12">
        <v>20202</v>
      </c>
      <c r="E9" s="12">
        <v>4153942</v>
      </c>
      <c r="F9" s="12">
        <v>7390590</v>
      </c>
      <c r="G9" s="15"/>
      <c r="H9" s="12">
        <v>7042892</v>
      </c>
      <c r="I9" s="12">
        <v>523745</v>
      </c>
      <c r="J9" s="12">
        <v>5995979</v>
      </c>
      <c r="K9" s="12">
        <v>523168</v>
      </c>
      <c r="L9" s="12"/>
      <c r="M9" s="12">
        <f>C9+H9</f>
        <v>18607626</v>
      </c>
      <c r="N9" s="12">
        <v>187907</v>
      </c>
      <c r="O9" s="12">
        <f>M9+N9</f>
        <v>18795533</v>
      </c>
    </row>
    <row r="10" spans="1:15" x14ac:dyDescent="0.2">
      <c r="A10" s="26"/>
      <c r="B10" s="20">
        <v>2020</v>
      </c>
      <c r="C10" s="12">
        <v>10157921</v>
      </c>
      <c r="D10" s="12">
        <v>29839</v>
      </c>
      <c r="E10" s="12">
        <v>3679816</v>
      </c>
      <c r="F10" s="12">
        <v>6448266</v>
      </c>
      <c r="G10" s="15"/>
      <c r="H10" s="12">
        <v>8714553</v>
      </c>
      <c r="I10" s="12">
        <v>1058306</v>
      </c>
      <c r="J10" s="12">
        <v>7190282</v>
      </c>
      <c r="K10" s="12">
        <v>465965</v>
      </c>
      <c r="L10" s="12"/>
      <c r="M10" s="12">
        <v>18872474</v>
      </c>
      <c r="N10" s="12">
        <v>187907</v>
      </c>
      <c r="O10" s="12">
        <v>19060381</v>
      </c>
    </row>
    <row r="11" spans="1:15" x14ac:dyDescent="0.2">
      <c r="A11" s="26" t="s">
        <v>3</v>
      </c>
      <c r="B11" s="20">
        <v>2021</v>
      </c>
      <c r="C11" s="12">
        <v>163613727</v>
      </c>
      <c r="D11" s="12">
        <v>47807</v>
      </c>
      <c r="E11" s="12">
        <v>6177579</v>
      </c>
      <c r="F11" s="12">
        <v>157388341</v>
      </c>
      <c r="G11" s="15"/>
      <c r="H11" s="12">
        <v>11218504</v>
      </c>
      <c r="I11" s="12">
        <v>383202</v>
      </c>
      <c r="J11" s="12">
        <v>6011300</v>
      </c>
      <c r="K11" s="12">
        <v>4824002</v>
      </c>
      <c r="L11" s="12"/>
      <c r="M11" s="12">
        <f>C11+H11</f>
        <v>174832231</v>
      </c>
      <c r="N11" s="12">
        <v>9178753</v>
      </c>
      <c r="O11" s="12">
        <f>M11+N11</f>
        <v>184010984</v>
      </c>
    </row>
    <row r="12" spans="1:15" x14ac:dyDescent="0.2">
      <c r="A12" s="26"/>
      <c r="B12" s="20">
        <v>2020</v>
      </c>
      <c r="C12" s="12">
        <v>141369980</v>
      </c>
      <c r="D12" s="12">
        <v>63808</v>
      </c>
      <c r="E12" s="12">
        <v>6460898</v>
      </c>
      <c r="F12" s="12">
        <v>134845274</v>
      </c>
      <c r="G12" s="15"/>
      <c r="H12" s="12">
        <v>18373133</v>
      </c>
      <c r="I12" s="12">
        <v>266234</v>
      </c>
      <c r="J12" s="12">
        <v>14366313</v>
      </c>
      <c r="K12" s="12">
        <v>3740586</v>
      </c>
      <c r="L12" s="12"/>
      <c r="M12" s="12">
        <v>159743113</v>
      </c>
      <c r="N12" s="12">
        <v>9167355</v>
      </c>
      <c r="O12" s="12">
        <v>168910468</v>
      </c>
    </row>
    <row r="13" spans="1:15" x14ac:dyDescent="0.2">
      <c r="A13" s="26" t="s">
        <v>4</v>
      </c>
      <c r="B13" s="20">
        <v>2021</v>
      </c>
      <c r="C13" s="12">
        <v>13887304</v>
      </c>
      <c r="D13" s="12"/>
      <c r="E13" s="12">
        <v>10724351</v>
      </c>
      <c r="F13" s="12">
        <v>3162953</v>
      </c>
      <c r="G13" s="15"/>
      <c r="H13" s="12">
        <v>490551</v>
      </c>
      <c r="I13" s="12"/>
      <c r="J13" s="12">
        <v>15429</v>
      </c>
      <c r="K13" s="12">
        <v>475122</v>
      </c>
      <c r="L13" s="12"/>
      <c r="M13" s="12">
        <f>C13+H13</f>
        <v>14377855</v>
      </c>
      <c r="N13" s="12"/>
      <c r="O13" s="12">
        <f>M13+N13</f>
        <v>14377855</v>
      </c>
    </row>
    <row r="14" spans="1:15" x14ac:dyDescent="0.2">
      <c r="A14" s="26"/>
      <c r="B14" s="20">
        <v>2020</v>
      </c>
      <c r="C14" s="12">
        <v>14822414</v>
      </c>
      <c r="D14" s="12"/>
      <c r="E14" s="12">
        <v>10672748</v>
      </c>
      <c r="F14" s="12">
        <v>4149666</v>
      </c>
      <c r="G14" s="15"/>
      <c r="H14" s="12">
        <v>617585</v>
      </c>
      <c r="I14" s="12"/>
      <c r="J14" s="12">
        <v>142844</v>
      </c>
      <c r="K14" s="12">
        <v>474741</v>
      </c>
      <c r="L14" s="12"/>
      <c r="M14" s="12">
        <v>15439999</v>
      </c>
      <c r="N14" s="12"/>
      <c r="O14" s="12">
        <v>15439999</v>
      </c>
    </row>
    <row r="15" spans="1:15" x14ac:dyDescent="0.2">
      <c r="A15" s="26" t="s">
        <v>11</v>
      </c>
      <c r="B15" s="20">
        <v>2021</v>
      </c>
      <c r="C15" s="12">
        <v>16516649</v>
      </c>
      <c r="D15" s="12"/>
      <c r="E15" s="12">
        <v>5027311</v>
      </c>
      <c r="F15" s="12">
        <v>11489338</v>
      </c>
      <c r="G15" s="15"/>
      <c r="H15" s="12">
        <v>5422567</v>
      </c>
      <c r="I15" s="12">
        <v>2903</v>
      </c>
      <c r="J15" s="12">
        <v>5016062</v>
      </c>
      <c r="K15" s="12">
        <v>396321</v>
      </c>
      <c r="L15" s="12">
        <v>7281</v>
      </c>
      <c r="M15" s="12">
        <f>C15+H15</f>
        <v>21939216</v>
      </c>
      <c r="N15" s="12"/>
      <c r="O15" s="12">
        <f>M15+N15</f>
        <v>21939216</v>
      </c>
    </row>
    <row r="16" spans="1:15" x14ac:dyDescent="0.2">
      <c r="A16" s="26"/>
      <c r="B16" s="20">
        <v>2020</v>
      </c>
      <c r="C16" s="12">
        <v>10039449</v>
      </c>
      <c r="D16" s="12">
        <v>3197</v>
      </c>
      <c r="E16" s="12">
        <v>2957706</v>
      </c>
      <c r="F16" s="12">
        <v>7078546</v>
      </c>
      <c r="G16" s="15"/>
      <c r="H16" s="12">
        <v>9905062</v>
      </c>
      <c r="I16" s="12">
        <v>5759</v>
      </c>
      <c r="J16" s="12">
        <v>9452290</v>
      </c>
      <c r="K16" s="12">
        <v>442061</v>
      </c>
      <c r="L16" s="12">
        <v>4952</v>
      </c>
      <c r="M16" s="12">
        <v>19944511</v>
      </c>
      <c r="N16" s="12"/>
      <c r="O16" s="12">
        <v>19944511</v>
      </c>
    </row>
    <row r="17" spans="1:15" x14ac:dyDescent="0.2">
      <c r="A17" s="26" t="s">
        <v>13</v>
      </c>
      <c r="B17" s="20">
        <v>2021</v>
      </c>
      <c r="C17" s="12">
        <f>SUM(D17:G17)</f>
        <v>31496496</v>
      </c>
      <c r="D17" s="12">
        <v>11647</v>
      </c>
      <c r="E17" s="12">
        <v>20606619</v>
      </c>
      <c r="F17" s="12">
        <v>10878230</v>
      </c>
      <c r="G17" s="15"/>
      <c r="H17" s="12">
        <f>SUM(I17:L17)</f>
        <v>9550235</v>
      </c>
      <c r="I17" s="12">
        <v>8938</v>
      </c>
      <c r="J17" s="12">
        <v>9383324</v>
      </c>
      <c r="K17" s="12">
        <v>157973</v>
      </c>
      <c r="L17" s="12"/>
      <c r="M17" s="12">
        <f>C17+H17</f>
        <v>41046731</v>
      </c>
      <c r="N17" s="12">
        <v>2010</v>
      </c>
      <c r="O17" s="12">
        <f>M17+N17</f>
        <v>41048741</v>
      </c>
    </row>
    <row r="18" spans="1:15" x14ac:dyDescent="0.2">
      <c r="A18" s="26"/>
      <c r="B18" s="20">
        <v>2020</v>
      </c>
      <c r="C18" s="12">
        <f>SUM(D18:F18)</f>
        <v>33873223</v>
      </c>
      <c r="D18" s="12">
        <v>14366</v>
      </c>
      <c r="E18" s="12">
        <v>21326778</v>
      </c>
      <c r="F18" s="12">
        <v>12532079</v>
      </c>
      <c r="G18" s="15"/>
      <c r="H18" s="12">
        <v>6445956</v>
      </c>
      <c r="I18" s="12">
        <v>6393</v>
      </c>
      <c r="J18" s="12">
        <v>6288534</v>
      </c>
      <c r="K18" s="12">
        <v>151029</v>
      </c>
      <c r="L18" s="12"/>
      <c r="M18" s="12">
        <v>40319179</v>
      </c>
      <c r="N18" s="12">
        <v>2010</v>
      </c>
      <c r="O18" s="12">
        <v>40321189</v>
      </c>
    </row>
    <row r="19" spans="1:15" x14ac:dyDescent="0.2">
      <c r="A19" s="26" t="s">
        <v>5</v>
      </c>
      <c r="B19" s="20">
        <v>2021</v>
      </c>
      <c r="C19" s="12">
        <v>22543894</v>
      </c>
      <c r="D19" s="12">
        <v>113311</v>
      </c>
      <c r="E19" s="12">
        <v>14497774</v>
      </c>
      <c r="F19" s="12">
        <v>7932809</v>
      </c>
      <c r="G19" s="15"/>
      <c r="H19" s="12">
        <v>12493346</v>
      </c>
      <c r="I19" s="12">
        <v>72250</v>
      </c>
      <c r="J19" s="12">
        <v>9675596</v>
      </c>
      <c r="K19" s="12">
        <v>2745500</v>
      </c>
      <c r="L19" s="12"/>
      <c r="M19" s="12">
        <f>C19+H19</f>
        <v>35037240</v>
      </c>
      <c r="N19" s="12">
        <v>57392</v>
      </c>
      <c r="O19" s="12">
        <f>M19+N19</f>
        <v>35094632</v>
      </c>
    </row>
    <row r="20" spans="1:15" x14ac:dyDescent="0.2">
      <c r="A20" s="26"/>
      <c r="B20" s="20">
        <v>2020</v>
      </c>
      <c r="C20" s="12">
        <v>17025047</v>
      </c>
      <c r="D20" s="12">
        <v>33349</v>
      </c>
      <c r="E20" s="12">
        <v>12827200</v>
      </c>
      <c r="F20" s="12">
        <v>4164498</v>
      </c>
      <c r="G20" s="15"/>
      <c r="H20" s="12">
        <v>11680200</v>
      </c>
      <c r="I20" s="12">
        <v>121290</v>
      </c>
      <c r="J20" s="12">
        <v>9512504</v>
      </c>
      <c r="K20" s="12">
        <v>2046406</v>
      </c>
      <c r="L20" s="12"/>
      <c r="M20" s="12">
        <v>28705247</v>
      </c>
      <c r="N20" s="12"/>
      <c r="O20" s="12">
        <v>28705247</v>
      </c>
    </row>
    <row r="21" spans="1:15" x14ac:dyDescent="0.2">
      <c r="A21" s="26" t="s">
        <v>6</v>
      </c>
      <c r="B21" s="20">
        <v>2021</v>
      </c>
      <c r="C21" s="12">
        <v>19987054</v>
      </c>
      <c r="D21" s="12">
        <v>85334</v>
      </c>
      <c r="E21" s="12">
        <v>11709741</v>
      </c>
      <c r="F21" s="12">
        <v>8191979</v>
      </c>
      <c r="G21" s="15"/>
      <c r="H21" s="12">
        <v>2027409</v>
      </c>
      <c r="I21" s="12">
        <v>75318</v>
      </c>
      <c r="J21" s="12">
        <v>1777224</v>
      </c>
      <c r="K21" s="12">
        <v>174867</v>
      </c>
      <c r="L21" s="12"/>
      <c r="M21" s="12">
        <f>C21+H21</f>
        <v>22014463</v>
      </c>
      <c r="N21" s="12"/>
      <c r="O21" s="12">
        <f>M21+N21</f>
        <v>22014463</v>
      </c>
    </row>
    <row r="22" spans="1:15" x14ac:dyDescent="0.2">
      <c r="A22" s="26"/>
      <c r="B22" s="20">
        <v>2020</v>
      </c>
      <c r="C22" s="12">
        <v>18620553</v>
      </c>
      <c r="D22" s="12">
        <v>25431</v>
      </c>
      <c r="E22" s="12">
        <v>10474261</v>
      </c>
      <c r="F22" s="12">
        <v>8120861</v>
      </c>
      <c r="G22" s="15"/>
      <c r="H22" s="12">
        <v>2399121</v>
      </c>
      <c r="I22" s="12">
        <v>71273</v>
      </c>
      <c r="J22" s="12">
        <v>2114827</v>
      </c>
      <c r="K22" s="12">
        <v>213021</v>
      </c>
      <c r="L22" s="12"/>
      <c r="M22" s="12">
        <v>21019674</v>
      </c>
      <c r="N22" s="12">
        <v>7760</v>
      </c>
      <c r="O22" s="12">
        <v>21027434</v>
      </c>
    </row>
    <row r="23" spans="1:15" x14ac:dyDescent="0.2">
      <c r="A23" s="26" t="s">
        <v>7</v>
      </c>
      <c r="B23" s="20">
        <v>2021</v>
      </c>
      <c r="C23" s="12">
        <v>7791159</v>
      </c>
      <c r="D23" s="12">
        <v>38923</v>
      </c>
      <c r="E23" s="12">
        <v>1957085</v>
      </c>
      <c r="F23" s="12">
        <v>5795151</v>
      </c>
      <c r="G23" s="15"/>
      <c r="H23" s="12">
        <v>6546698</v>
      </c>
      <c r="I23" s="12">
        <v>26034</v>
      </c>
      <c r="J23" s="12">
        <v>4932575</v>
      </c>
      <c r="K23" s="12">
        <v>1588089</v>
      </c>
      <c r="L23" s="12"/>
      <c r="M23" s="12">
        <f>C23+H23</f>
        <v>14337857</v>
      </c>
      <c r="N23" s="12"/>
      <c r="O23" s="12">
        <f>M23+N23</f>
        <v>14337857</v>
      </c>
    </row>
    <row r="24" spans="1:15" x14ac:dyDescent="0.2">
      <c r="A24" s="26"/>
      <c r="B24" s="20">
        <v>2020</v>
      </c>
      <c r="C24" s="12">
        <v>6447448</v>
      </c>
      <c r="D24" s="12">
        <v>46067</v>
      </c>
      <c r="E24" s="12">
        <v>1534175</v>
      </c>
      <c r="F24" s="12">
        <v>4867206</v>
      </c>
      <c r="G24" s="15"/>
      <c r="H24" s="12">
        <v>3142717</v>
      </c>
      <c r="I24" s="12">
        <v>79135</v>
      </c>
      <c r="J24" s="12">
        <v>2226621</v>
      </c>
      <c r="K24" s="12">
        <v>836961</v>
      </c>
      <c r="L24" s="12"/>
      <c r="M24" s="12">
        <v>9590165</v>
      </c>
      <c r="N24" s="12"/>
      <c r="O24" s="12">
        <v>9590165</v>
      </c>
    </row>
    <row r="25" spans="1:15" x14ac:dyDescent="0.2">
      <c r="A25" s="26" t="s">
        <v>8</v>
      </c>
      <c r="B25" s="20">
        <v>2021</v>
      </c>
      <c r="C25" s="12">
        <v>5759647</v>
      </c>
      <c r="D25" s="12"/>
      <c r="E25" s="12">
        <v>1549443</v>
      </c>
      <c r="F25" s="12">
        <v>4210204</v>
      </c>
      <c r="G25" s="15"/>
      <c r="H25" s="12">
        <v>2081979</v>
      </c>
      <c r="I25" s="12">
        <v>64</v>
      </c>
      <c r="J25" s="12">
        <v>1850963</v>
      </c>
      <c r="K25" s="12">
        <v>230952</v>
      </c>
      <c r="L25" s="12"/>
      <c r="M25" s="12">
        <f>C25+H25</f>
        <v>7841626</v>
      </c>
      <c r="N25" s="12"/>
      <c r="O25" s="12">
        <f>M25+N25</f>
        <v>7841626</v>
      </c>
    </row>
    <row r="26" spans="1:15" x14ac:dyDescent="0.2">
      <c r="A26" s="26"/>
      <c r="B26" s="20">
        <v>2020</v>
      </c>
      <c r="C26" s="12">
        <v>5571437</v>
      </c>
      <c r="D26" s="12">
        <v>3744</v>
      </c>
      <c r="E26" s="12">
        <v>1614378</v>
      </c>
      <c r="F26" s="12">
        <v>3953315</v>
      </c>
      <c r="G26" s="15"/>
      <c r="H26" s="12">
        <v>1966749</v>
      </c>
      <c r="I26" s="12">
        <v>923</v>
      </c>
      <c r="J26" s="12">
        <v>1722458</v>
      </c>
      <c r="K26" s="12">
        <v>243368</v>
      </c>
      <c r="L26" s="12"/>
      <c r="M26" s="12">
        <v>7538186</v>
      </c>
      <c r="N26" s="12"/>
      <c r="O26" s="12">
        <v>7538186</v>
      </c>
    </row>
    <row r="27" spans="1:15" x14ac:dyDescent="0.2">
      <c r="A27" s="26" t="s">
        <v>9</v>
      </c>
      <c r="B27" s="20">
        <v>2021</v>
      </c>
      <c r="C27" s="12">
        <v>17793010.859999999</v>
      </c>
      <c r="D27" s="12">
        <v>251727</v>
      </c>
      <c r="E27" s="12">
        <v>6577423.9199999999</v>
      </c>
      <c r="F27" s="12">
        <v>10963859.940000001</v>
      </c>
      <c r="G27" s="15"/>
      <c r="H27" s="12">
        <v>7368250</v>
      </c>
      <c r="I27" s="12">
        <v>387067</v>
      </c>
      <c r="J27" s="12">
        <v>2843366</v>
      </c>
      <c r="K27" s="12">
        <v>3968946</v>
      </c>
      <c r="L27" s="12">
        <v>168871</v>
      </c>
      <c r="M27" s="12">
        <f>C27+H27</f>
        <v>25161260.859999999</v>
      </c>
      <c r="N27" s="12">
        <v>13856.3</v>
      </c>
      <c r="O27" s="12">
        <f>M27+N27</f>
        <v>25175117.16</v>
      </c>
    </row>
    <row r="28" spans="1:15" x14ac:dyDescent="0.2">
      <c r="A28" s="26"/>
      <c r="B28" s="20">
        <v>2020</v>
      </c>
      <c r="C28" s="12">
        <v>15442556</v>
      </c>
      <c r="D28" s="12">
        <v>113894</v>
      </c>
      <c r="E28" s="12">
        <v>6997950</v>
      </c>
      <c r="F28" s="12">
        <v>8330712</v>
      </c>
      <c r="G28" s="15"/>
      <c r="H28" s="12">
        <v>9560236</v>
      </c>
      <c r="I28" s="12"/>
      <c r="J28" s="12">
        <v>6452708</v>
      </c>
      <c r="K28" s="12">
        <v>3107528</v>
      </c>
      <c r="L28" s="12"/>
      <c r="M28" s="12">
        <v>25002792</v>
      </c>
      <c r="N28" s="12">
        <v>143584</v>
      </c>
      <c r="O28" s="12">
        <v>25146376</v>
      </c>
    </row>
    <row r="29" spans="1:15" x14ac:dyDescent="0.2">
      <c r="A29" s="26" t="s">
        <v>10</v>
      </c>
      <c r="B29" s="20">
        <v>2021</v>
      </c>
      <c r="C29" s="12">
        <v>53434620.429999992</v>
      </c>
      <c r="D29" s="12">
        <v>884762.41999999993</v>
      </c>
      <c r="E29" s="12">
        <v>10582618.869999999</v>
      </c>
      <c r="F29" s="12">
        <v>41967239.140000001</v>
      </c>
      <c r="G29" s="15"/>
      <c r="H29" s="12">
        <v>25889039.530000005</v>
      </c>
      <c r="I29" s="12">
        <v>287476.17</v>
      </c>
      <c r="J29" s="12">
        <v>8874584.1900000013</v>
      </c>
      <c r="K29" s="12">
        <v>16623277.620000001</v>
      </c>
      <c r="L29" s="12">
        <v>103701.55</v>
      </c>
      <c r="M29" s="12">
        <f>C29+H29</f>
        <v>79323659.959999993</v>
      </c>
      <c r="N29" s="12">
        <v>2274184.15</v>
      </c>
      <c r="O29" s="12">
        <f>M29+N29</f>
        <v>81597844.109999999</v>
      </c>
    </row>
    <row r="30" spans="1:15" x14ac:dyDescent="0.2">
      <c r="A30" s="26"/>
      <c r="B30" s="20">
        <v>2020</v>
      </c>
      <c r="C30" s="12">
        <v>55234275.469999999</v>
      </c>
      <c r="D30" s="12">
        <v>709366.7</v>
      </c>
      <c r="E30" s="12">
        <v>10861481.630000001</v>
      </c>
      <c r="F30" s="12">
        <v>43663427.140000001</v>
      </c>
      <c r="G30" s="15"/>
      <c r="H30" s="12">
        <v>24175541.960000001</v>
      </c>
      <c r="I30" s="12">
        <v>280585.34000000003</v>
      </c>
      <c r="J30" s="12">
        <v>7216712.5</v>
      </c>
      <c r="K30" s="12">
        <v>16601414.24</v>
      </c>
      <c r="L30" s="12">
        <v>76829.88</v>
      </c>
      <c r="M30" s="12">
        <v>79409817.430000007</v>
      </c>
      <c r="N30" s="12">
        <v>2526275.2799999998</v>
      </c>
      <c r="O30" s="12">
        <v>81936092.709999993</v>
      </c>
    </row>
    <row r="31" spans="1:15" s="10" customFormat="1" ht="18" customHeight="1" x14ac:dyDescent="0.2">
      <c r="A31" s="27" t="s">
        <v>29</v>
      </c>
      <c r="B31" s="24">
        <v>2021</v>
      </c>
      <c r="C31" s="25">
        <f>C29+C27+C25+C23+C21+C19+C17+C15+C13+C11+C9+C7+C5+C3</f>
        <v>440920866.17999995</v>
      </c>
      <c r="D31" s="25">
        <f>D29+D27+D25+D23+D21+D19+D17+D15+D13+D11+D9+D7+D5+D3</f>
        <v>1595915.91</v>
      </c>
      <c r="E31" s="25">
        <f>E29+E27+E25+E23+E21+E19+E17+E15+E13+E11+E9+E7+E5+E3</f>
        <v>125362107.19</v>
      </c>
      <c r="F31" s="25">
        <f>F29+F27+F25+F23+F21+F19+F17+F15+F13+F11+F9+F7+F5+F3</f>
        <v>313962843.07999998</v>
      </c>
      <c r="G31" s="25"/>
      <c r="H31" s="25">
        <f>H29+H27+H25+H23+H21+H19+H17+H15+H13+H11+H9+H7+H5+H3-1</f>
        <v>122629625.83</v>
      </c>
      <c r="I31" s="25">
        <f>I29+I27+I25+I23+I21+I19+I17+I15+I13+I11+I9+I7+I5+I3-1</f>
        <v>1809895.17</v>
      </c>
      <c r="J31" s="25">
        <f>J29+J27+J25+J23+J21+J19+J17+J15+J13+J11+J9+J7+J5+J3</f>
        <v>81725216.489999995</v>
      </c>
      <c r="K31" s="25">
        <f>K29+K27+K25+K23+K21+K19+K17+K15+K13+K11+K9+K7+K5+K3</f>
        <v>38814660.620000005</v>
      </c>
      <c r="L31" s="25">
        <f>L29+L27+L25+L23+L21+L19+L17+L15+L13+L11+L9+L7+L5+L3</f>
        <v>279853.55</v>
      </c>
      <c r="M31" s="25">
        <v>563550492</v>
      </c>
      <c r="N31" s="25">
        <f>N29+N27+N25+N23+N21+N19+N17+N15+N13+N11+N9+N7+N5+N3</f>
        <v>11841195.449999999</v>
      </c>
      <c r="O31" s="25">
        <v>575391687</v>
      </c>
    </row>
    <row r="32" spans="1:15" s="10" customFormat="1" ht="16.5" customHeight="1" x14ac:dyDescent="0.2">
      <c r="A32" s="27"/>
      <c r="B32" s="24">
        <v>2020</v>
      </c>
      <c r="C32" s="25">
        <f>C30+C28+C26+C24+C22+C20+C18+C16+C14+C12+C10+C8+C6+C4+1</f>
        <v>402496069.47000003</v>
      </c>
      <c r="D32" s="25">
        <f t="shared" ref="D32:E32" si="1">D30+D28+D26+D24+D22+D20+D18+D16+D14+D12+D10+D8+D6+D4</f>
        <v>1144533.7</v>
      </c>
      <c r="E32" s="25">
        <f t="shared" si="1"/>
        <v>119925499.63</v>
      </c>
      <c r="F32" s="25">
        <f>F30+F28+F26+F24+F22+F20+F18+F16+F14+F12+F10+F8+F6+F4</f>
        <v>281426035.13999999</v>
      </c>
      <c r="G32" s="25"/>
      <c r="H32" s="25">
        <f>H30+H28+H26+H24+H22+H20+H18+H16+H14+H12+H10+H8+H6+H4-1</f>
        <v>127397873.96000001</v>
      </c>
      <c r="I32" s="25">
        <f t="shared" ref="I32:L32" si="2">I30+I28+I26+I24+I22+I20+I18+I16+I14+I12+I10+I8+I6+I4</f>
        <v>2140928.34</v>
      </c>
      <c r="J32" s="25">
        <f>J30+J28+J26+J24+J22+J20+J18+J16+J14+J12+J10+J8+J6+J4-1</f>
        <v>90332945.5</v>
      </c>
      <c r="K32" s="25">
        <f t="shared" si="2"/>
        <v>34842218.240000002</v>
      </c>
      <c r="L32" s="25">
        <f t="shared" si="2"/>
        <v>81781.88</v>
      </c>
      <c r="M32" s="25">
        <f>M30+M28+M26+M24+M22+M20+M18+M16+M14+M12+M10+M8+M6+M4</f>
        <v>529893943.43000001</v>
      </c>
      <c r="N32" s="25">
        <f>N30+N28+N26+N24+N22+N20+N18+N16+N14+N12+N10+N8+N6+N4</f>
        <v>12129862.279999999</v>
      </c>
      <c r="O32" s="25">
        <f>O30+O28+O26+O24+O22+O20+O18+O16+O14+O12+O10+O8+O6+O4-1</f>
        <v>542023804.71000004</v>
      </c>
    </row>
    <row r="35" spans="3:15" x14ac:dyDescent="0.2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8"/>
      <c r="O35" s="18"/>
    </row>
  </sheetData>
  <sheetProtection algorithmName="SHA-512" hashValue="qhXo4Zr99Qv4hUr+/Tx97wN3M+q3F+FlIzecLc4p+LLip6+Yy7AqNda9j8BED3er5XI24G9FzGdt/kT74rpSNw==" saltValue="ROnDU8BuSXZK13eYrtdU3w==" spinCount="100000" sheet="1" objects="1" scenarios="1" autoFilter="0" pivotTables="0"/>
  <mergeCells count="16">
    <mergeCell ref="A25:A26"/>
    <mergeCell ref="A27:A28"/>
    <mergeCell ref="A29:A30"/>
    <mergeCell ref="A31:A32"/>
    <mergeCell ref="A2:B2"/>
    <mergeCell ref="A13:A14"/>
    <mergeCell ref="A15:A16"/>
    <mergeCell ref="A17:A18"/>
    <mergeCell ref="A19:A20"/>
    <mergeCell ref="A21:A22"/>
    <mergeCell ref="A23:A24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zoomScale="90" zoomScaleNormal="90" workbookViewId="0">
      <selection activeCell="A31" sqref="A31:A32"/>
    </sheetView>
  </sheetViews>
  <sheetFormatPr defaultRowHeight="12.75" x14ac:dyDescent="0.2"/>
  <cols>
    <col min="1" max="1" width="26.85546875" style="3" customWidth="1"/>
    <col min="2" max="2" width="5.85546875" style="3" customWidth="1"/>
    <col min="3" max="3" width="11.7109375" style="3" bestFit="1" customWidth="1"/>
    <col min="4" max="4" width="10.28515625" style="3" customWidth="1"/>
    <col min="5" max="5" width="15" style="3" customWidth="1"/>
    <col min="6" max="6" width="11.140625" style="3" customWidth="1"/>
    <col min="7" max="7" width="15.85546875" style="3" customWidth="1"/>
    <col min="8" max="8" width="12.42578125" style="3" customWidth="1"/>
    <col min="9" max="9" width="12" style="3" customWidth="1"/>
    <col min="10" max="10" width="14.140625" style="3" customWidth="1"/>
    <col min="11" max="11" width="14" style="3" customWidth="1"/>
    <col min="12" max="12" width="12.140625" style="3" customWidth="1"/>
    <col min="13" max="13" width="11.7109375" style="3" bestFit="1" customWidth="1"/>
    <col min="14" max="16384" width="9.140625" style="3"/>
  </cols>
  <sheetData>
    <row r="1" spans="1:13" ht="15.75" x14ac:dyDescent="0.25">
      <c r="A1" s="16" t="s">
        <v>30</v>
      </c>
    </row>
    <row r="2" spans="1:13" s="7" customFormat="1" ht="51" x14ac:dyDescent="0.2">
      <c r="A2" s="28" t="s">
        <v>31</v>
      </c>
      <c r="B2" s="28"/>
      <c r="C2" s="11" t="s">
        <v>32</v>
      </c>
      <c r="D2" s="11" t="s">
        <v>33</v>
      </c>
      <c r="E2" s="11" t="s">
        <v>34</v>
      </c>
      <c r="F2" s="11" t="s">
        <v>35</v>
      </c>
      <c r="G2" s="11" t="s">
        <v>36</v>
      </c>
      <c r="H2" s="11" t="s">
        <v>37</v>
      </c>
      <c r="I2" s="11" t="s">
        <v>38</v>
      </c>
      <c r="J2" s="11" t="s">
        <v>39</v>
      </c>
      <c r="K2" s="11" t="s">
        <v>40</v>
      </c>
      <c r="L2" s="11" t="s">
        <v>41</v>
      </c>
      <c r="M2" s="11" t="s">
        <v>42</v>
      </c>
    </row>
    <row r="3" spans="1:13" x14ac:dyDescent="0.2">
      <c r="A3" s="26" t="s">
        <v>12</v>
      </c>
      <c r="B3" s="20">
        <v>2021</v>
      </c>
      <c r="C3" s="12">
        <v>12992402</v>
      </c>
      <c r="D3" s="12">
        <v>7000000</v>
      </c>
      <c r="E3" s="12">
        <v>5382134</v>
      </c>
      <c r="F3" s="12"/>
      <c r="G3" s="15">
        <v>53504</v>
      </c>
      <c r="H3" s="12">
        <v>17164898</v>
      </c>
      <c r="I3" s="12"/>
      <c r="J3" s="12">
        <v>17164898</v>
      </c>
      <c r="K3" s="12">
        <v>30210804</v>
      </c>
      <c r="L3" s="12">
        <v>50816</v>
      </c>
      <c r="M3" s="13">
        <v>30261619</v>
      </c>
    </row>
    <row r="4" spans="1:13" x14ac:dyDescent="0.2">
      <c r="A4" s="26"/>
      <c r="B4" s="20">
        <v>2020</v>
      </c>
      <c r="C4" s="12">
        <v>12631894</v>
      </c>
      <c r="D4" s="12">
        <v>6200000</v>
      </c>
      <c r="E4" s="12">
        <v>5921626</v>
      </c>
      <c r="F4" s="12"/>
      <c r="G4" s="15">
        <v>453474</v>
      </c>
      <c r="H4" s="12">
        <v>14853375</v>
      </c>
      <c r="I4" s="12"/>
      <c r="J4" s="12">
        <v>14853375</v>
      </c>
      <c r="K4" s="12">
        <v>27938743</v>
      </c>
      <c r="L4" s="12">
        <v>22913</v>
      </c>
      <c r="M4" s="13">
        <v>27961656</v>
      </c>
    </row>
    <row r="5" spans="1:13" x14ac:dyDescent="0.2">
      <c r="A5" s="26" t="s">
        <v>0</v>
      </c>
      <c r="B5" s="20">
        <v>2021</v>
      </c>
      <c r="C5" s="12">
        <v>13263527</v>
      </c>
      <c r="D5" s="12">
        <v>7657000</v>
      </c>
      <c r="E5" s="12">
        <v>5257848</v>
      </c>
      <c r="F5" s="12"/>
      <c r="G5" s="15">
        <v>118839</v>
      </c>
      <c r="H5" s="12">
        <v>27615523</v>
      </c>
      <c r="I5" s="12">
        <v>565621</v>
      </c>
      <c r="J5" s="12">
        <v>27049902</v>
      </c>
      <c r="K5" s="12">
        <v>40997889</v>
      </c>
      <c r="L5" s="12">
        <v>70186</v>
      </c>
      <c r="M5" s="13">
        <v>41068075</v>
      </c>
    </row>
    <row r="6" spans="1:13" x14ac:dyDescent="0.2">
      <c r="A6" s="26"/>
      <c r="B6" s="20">
        <v>2020</v>
      </c>
      <c r="C6" s="12">
        <v>13632904</v>
      </c>
      <c r="D6" s="12">
        <v>7227000</v>
      </c>
      <c r="E6" s="12">
        <v>6145289</v>
      </c>
      <c r="F6" s="12"/>
      <c r="G6" s="15">
        <v>104198</v>
      </c>
      <c r="H6" s="12">
        <v>26889104</v>
      </c>
      <c r="I6" s="12"/>
      <c r="J6" s="12">
        <v>26889104</v>
      </c>
      <c r="K6" s="12">
        <v>40626206</v>
      </c>
      <c r="L6" s="12">
        <v>72058</v>
      </c>
      <c r="M6" s="13">
        <v>40698264</v>
      </c>
    </row>
    <row r="7" spans="1:13" x14ac:dyDescent="0.2">
      <c r="A7" s="26" t="s">
        <v>1</v>
      </c>
      <c r="B7" s="20">
        <v>2021</v>
      </c>
      <c r="C7" s="12">
        <v>11687264</v>
      </c>
      <c r="D7" s="12">
        <v>15341300</v>
      </c>
      <c r="E7" s="12">
        <v>26917</v>
      </c>
      <c r="F7" s="12"/>
      <c r="G7" s="15">
        <v>71231</v>
      </c>
      <c r="H7" s="12">
        <v>26063539</v>
      </c>
      <c r="I7" s="12"/>
      <c r="J7" s="12">
        <v>26063539</v>
      </c>
      <c r="K7" s="12">
        <v>37822034</v>
      </c>
      <c r="L7" s="12">
        <v>6092</v>
      </c>
      <c r="M7" s="13">
        <v>37828126</v>
      </c>
    </row>
    <row r="8" spans="1:13" x14ac:dyDescent="0.2">
      <c r="A8" s="26"/>
      <c r="B8" s="20">
        <v>2020</v>
      </c>
      <c r="C8" s="12">
        <v>11624926</v>
      </c>
      <c r="D8" s="12">
        <v>15341300</v>
      </c>
      <c r="E8" s="12">
        <v>780</v>
      </c>
      <c r="F8" s="12"/>
      <c r="G8" s="15">
        <v>78700</v>
      </c>
      <c r="H8" s="12">
        <v>24040211</v>
      </c>
      <c r="I8" s="12"/>
      <c r="J8" s="12">
        <v>24040211</v>
      </c>
      <c r="K8" s="12">
        <v>35743837</v>
      </c>
      <c r="L8" s="12"/>
      <c r="M8" s="13">
        <v>35743837</v>
      </c>
    </row>
    <row r="9" spans="1:13" x14ac:dyDescent="0.2">
      <c r="A9" s="26" t="s">
        <v>2</v>
      </c>
      <c r="B9" s="20">
        <v>2021</v>
      </c>
      <c r="C9" s="12">
        <v>10083382</v>
      </c>
      <c r="D9" s="12">
        <v>3125000</v>
      </c>
      <c r="E9" s="12">
        <v>6478621</v>
      </c>
      <c r="F9" s="12"/>
      <c r="G9" s="15">
        <v>12002</v>
      </c>
      <c r="H9" s="12">
        <v>8512242</v>
      </c>
      <c r="I9" s="12"/>
      <c r="J9" s="12">
        <v>8512242</v>
      </c>
      <c r="K9" s="12">
        <v>18607626</v>
      </c>
      <c r="L9" s="12">
        <v>187907</v>
      </c>
      <c r="M9" s="13">
        <v>18795533</v>
      </c>
    </row>
    <row r="10" spans="1:13" x14ac:dyDescent="0.2">
      <c r="A10" s="26"/>
      <c r="B10" s="20">
        <v>2020</v>
      </c>
      <c r="C10" s="12">
        <v>9282091</v>
      </c>
      <c r="D10" s="12">
        <v>3125000</v>
      </c>
      <c r="E10" s="12">
        <v>5797449</v>
      </c>
      <c r="F10" s="12"/>
      <c r="G10" s="15">
        <v>8618</v>
      </c>
      <c r="H10" s="12">
        <v>9581765</v>
      </c>
      <c r="I10" s="12"/>
      <c r="J10" s="12">
        <v>9581765</v>
      </c>
      <c r="K10" s="12">
        <v>18872474</v>
      </c>
      <c r="L10" s="12">
        <v>187907</v>
      </c>
      <c r="M10" s="13">
        <v>19060381</v>
      </c>
    </row>
    <row r="11" spans="1:13" x14ac:dyDescent="0.2">
      <c r="A11" s="26" t="s">
        <v>3</v>
      </c>
      <c r="B11" s="20">
        <v>2021</v>
      </c>
      <c r="C11" s="12">
        <v>27449393</v>
      </c>
      <c r="D11" s="12">
        <v>13600000</v>
      </c>
      <c r="E11" s="12">
        <v>9690605</v>
      </c>
      <c r="F11" s="12"/>
      <c r="G11" s="15">
        <v>123358254</v>
      </c>
      <c r="H11" s="12">
        <v>24024584</v>
      </c>
      <c r="I11" s="12">
        <v>617671</v>
      </c>
      <c r="J11" s="12">
        <v>23406913</v>
      </c>
      <c r="K11" s="12">
        <v>174832231</v>
      </c>
      <c r="L11" s="12">
        <v>9178753</v>
      </c>
      <c r="M11" s="13">
        <v>184010984</v>
      </c>
    </row>
    <row r="12" spans="1:13" x14ac:dyDescent="0.2">
      <c r="A12" s="26"/>
      <c r="B12" s="20">
        <v>2020</v>
      </c>
      <c r="C12" s="12">
        <v>23805685</v>
      </c>
      <c r="D12" s="12">
        <v>13600000</v>
      </c>
      <c r="E12" s="12">
        <v>8205076</v>
      </c>
      <c r="F12" s="12"/>
      <c r="G12" s="15">
        <v>111178616</v>
      </c>
      <c r="H12" s="12">
        <v>24758812</v>
      </c>
      <c r="I12" s="12"/>
      <c r="J12" s="12">
        <v>24758812</v>
      </c>
      <c r="K12" s="12">
        <v>159743113</v>
      </c>
      <c r="L12" s="12">
        <v>9167355</v>
      </c>
      <c r="M12" s="13">
        <v>168910468</v>
      </c>
    </row>
    <row r="13" spans="1:13" x14ac:dyDescent="0.2">
      <c r="A13" s="26" t="s">
        <v>4</v>
      </c>
      <c r="B13" s="20">
        <v>2021</v>
      </c>
      <c r="C13" s="12">
        <v>3955510</v>
      </c>
      <c r="D13" s="12">
        <v>13668191</v>
      </c>
      <c r="E13" s="12"/>
      <c r="F13" s="12">
        <v>11157025</v>
      </c>
      <c r="G13" s="15">
        <v>97960</v>
      </c>
      <c r="H13" s="12">
        <v>10324385</v>
      </c>
      <c r="I13" s="12">
        <v>67410</v>
      </c>
      <c r="J13" s="12">
        <v>10256975</v>
      </c>
      <c r="K13" s="12">
        <v>14377855</v>
      </c>
      <c r="L13" s="12"/>
      <c r="M13" s="13">
        <v>14377855</v>
      </c>
    </row>
    <row r="14" spans="1:13" x14ac:dyDescent="0.2">
      <c r="A14" s="26"/>
      <c r="B14" s="20">
        <v>2020</v>
      </c>
      <c r="C14" s="12">
        <v>6357389</v>
      </c>
      <c r="D14" s="12">
        <v>13668191</v>
      </c>
      <c r="E14" s="12"/>
      <c r="F14" s="12">
        <v>8767486</v>
      </c>
      <c r="G14" s="15">
        <v>47088</v>
      </c>
      <c r="H14" s="12">
        <v>9035522</v>
      </c>
      <c r="I14" s="12">
        <v>204405</v>
      </c>
      <c r="J14" s="12">
        <v>8831117</v>
      </c>
      <c r="K14" s="12">
        <v>15439999</v>
      </c>
      <c r="L14" s="12"/>
      <c r="M14" s="13">
        <v>15439999</v>
      </c>
    </row>
    <row r="15" spans="1:13" x14ac:dyDescent="0.2">
      <c r="A15" s="26" t="s">
        <v>11</v>
      </c>
      <c r="B15" s="20">
        <v>2021</v>
      </c>
      <c r="C15" s="12">
        <v>9856381</v>
      </c>
      <c r="D15" s="12">
        <v>6000000</v>
      </c>
      <c r="E15" s="12">
        <v>3056211</v>
      </c>
      <c r="F15" s="12"/>
      <c r="G15" s="15">
        <v>22406</v>
      </c>
      <c r="H15" s="12">
        <v>12060429</v>
      </c>
      <c r="I15" s="12">
        <v>642960</v>
      </c>
      <c r="J15" s="12">
        <v>11417469</v>
      </c>
      <c r="K15" s="12">
        <v>21939216</v>
      </c>
      <c r="L15" s="12"/>
      <c r="M15" s="13">
        <v>21939216</v>
      </c>
    </row>
    <row r="16" spans="1:13" x14ac:dyDescent="0.2">
      <c r="A16" s="26"/>
      <c r="B16" s="20">
        <v>2020</v>
      </c>
      <c r="C16" s="12">
        <v>9504171</v>
      </c>
      <c r="D16" s="12">
        <v>6000000</v>
      </c>
      <c r="E16" s="12">
        <v>2714606</v>
      </c>
      <c r="F16" s="12"/>
      <c r="G16" s="15">
        <v>15912</v>
      </c>
      <c r="H16" s="12">
        <v>10424428</v>
      </c>
      <c r="I16" s="12">
        <v>725510</v>
      </c>
      <c r="J16" s="12">
        <v>9698918</v>
      </c>
      <c r="K16" s="12">
        <v>19944511</v>
      </c>
      <c r="L16" s="12"/>
      <c r="M16" s="13">
        <v>19944511</v>
      </c>
    </row>
    <row r="17" spans="1:13" x14ac:dyDescent="0.2">
      <c r="A17" s="26" t="s">
        <v>13</v>
      </c>
      <c r="B17" s="20">
        <v>2021</v>
      </c>
      <c r="C17" s="12">
        <v>19932354</v>
      </c>
      <c r="D17" s="12">
        <v>10000000</v>
      </c>
      <c r="E17" s="12">
        <v>7538682</v>
      </c>
      <c r="F17" s="12"/>
      <c r="G17" s="15">
        <v>78174</v>
      </c>
      <c r="H17" s="12">
        <v>21036203</v>
      </c>
      <c r="I17" s="12">
        <v>84998</v>
      </c>
      <c r="J17" s="12">
        <v>20951205</v>
      </c>
      <c r="K17" s="12">
        <v>41046731</v>
      </c>
      <c r="L17" s="12">
        <v>2010</v>
      </c>
      <c r="M17" s="13">
        <v>41048741</v>
      </c>
    </row>
    <row r="18" spans="1:13" x14ac:dyDescent="0.2">
      <c r="A18" s="26"/>
      <c r="B18" s="20">
        <v>2020</v>
      </c>
      <c r="C18" s="12">
        <v>19392526</v>
      </c>
      <c r="D18" s="12">
        <v>10000000</v>
      </c>
      <c r="E18" s="12">
        <v>6916566</v>
      </c>
      <c r="F18" s="12"/>
      <c r="G18" s="15">
        <v>79741</v>
      </c>
      <c r="H18" s="12">
        <v>20846912</v>
      </c>
      <c r="I18" s="12">
        <v>111143</v>
      </c>
      <c r="J18" s="12">
        <v>20735769</v>
      </c>
      <c r="K18" s="12">
        <v>40319179</v>
      </c>
      <c r="L18" s="12">
        <v>2010</v>
      </c>
      <c r="M18" s="13">
        <v>40321189</v>
      </c>
    </row>
    <row r="19" spans="1:13" x14ac:dyDescent="0.2">
      <c r="A19" s="26" t="s">
        <v>5</v>
      </c>
      <c r="B19" s="20">
        <v>2021</v>
      </c>
      <c r="C19" s="12">
        <v>8180076</v>
      </c>
      <c r="D19" s="12">
        <v>5250000</v>
      </c>
      <c r="E19" s="12">
        <v>2428346</v>
      </c>
      <c r="F19" s="12"/>
      <c r="G19" s="15">
        <v>73429</v>
      </c>
      <c r="H19" s="12">
        <v>26783735</v>
      </c>
      <c r="I19" s="12">
        <v>6412500</v>
      </c>
      <c r="J19" s="12">
        <v>20371235</v>
      </c>
      <c r="K19" s="12">
        <v>35037240</v>
      </c>
      <c r="L19" s="12">
        <v>57392</v>
      </c>
      <c r="M19" s="13">
        <v>35094632</v>
      </c>
    </row>
    <row r="20" spans="1:13" x14ac:dyDescent="0.2">
      <c r="A20" s="26"/>
      <c r="B20" s="20">
        <v>2020</v>
      </c>
      <c r="C20" s="12">
        <v>10306323</v>
      </c>
      <c r="D20" s="12">
        <v>5250000</v>
      </c>
      <c r="E20" s="12">
        <v>4595785</v>
      </c>
      <c r="F20" s="12"/>
      <c r="G20" s="15">
        <v>73429</v>
      </c>
      <c r="H20" s="12">
        <v>18325495</v>
      </c>
      <c r="I20" s="12"/>
      <c r="J20" s="12">
        <v>18325495</v>
      </c>
      <c r="K20" s="12">
        <v>28705247</v>
      </c>
      <c r="L20" s="12"/>
      <c r="M20" s="13">
        <v>28705247</v>
      </c>
    </row>
    <row r="21" spans="1:13" x14ac:dyDescent="0.2">
      <c r="A21" s="26" t="s">
        <v>6</v>
      </c>
      <c r="B21" s="20">
        <v>2021</v>
      </c>
      <c r="C21" s="12">
        <v>11885591</v>
      </c>
      <c r="D21" s="12">
        <v>7000000</v>
      </c>
      <c r="E21" s="12">
        <v>4185517</v>
      </c>
      <c r="F21" s="12"/>
      <c r="G21" s="15"/>
      <c r="H21" s="12">
        <v>10128872</v>
      </c>
      <c r="I21" s="12"/>
      <c r="J21" s="12">
        <v>10128872</v>
      </c>
      <c r="K21" s="12">
        <v>22014463</v>
      </c>
      <c r="L21" s="12"/>
      <c r="M21" s="13">
        <v>22014463</v>
      </c>
    </row>
    <row r="22" spans="1:13" x14ac:dyDescent="0.2">
      <c r="A22" s="26"/>
      <c r="B22" s="20">
        <v>2020</v>
      </c>
      <c r="C22" s="12">
        <v>11190628</v>
      </c>
      <c r="D22" s="12">
        <v>6000000</v>
      </c>
      <c r="E22" s="12">
        <v>4490554</v>
      </c>
      <c r="F22" s="12"/>
      <c r="G22" s="15"/>
      <c r="H22" s="12">
        <v>9829046</v>
      </c>
      <c r="I22" s="12"/>
      <c r="J22" s="12">
        <v>9829046</v>
      </c>
      <c r="K22" s="12">
        <v>21019674</v>
      </c>
      <c r="L22" s="12">
        <v>7760</v>
      </c>
      <c r="M22" s="13">
        <v>21027434</v>
      </c>
    </row>
    <row r="23" spans="1:13" x14ac:dyDescent="0.2">
      <c r="A23" s="26" t="s">
        <v>7</v>
      </c>
      <c r="B23" s="20">
        <v>2021</v>
      </c>
      <c r="C23" s="12">
        <v>6263722</v>
      </c>
      <c r="D23" s="12">
        <v>5097300</v>
      </c>
      <c r="E23" s="12">
        <v>1129717</v>
      </c>
      <c r="F23" s="12"/>
      <c r="G23" s="15"/>
      <c r="H23" s="12">
        <v>8074135</v>
      </c>
      <c r="I23" s="12"/>
      <c r="J23" s="12">
        <v>8074135</v>
      </c>
      <c r="K23" s="12">
        <v>14337857</v>
      </c>
      <c r="L23" s="12"/>
      <c r="M23" s="13">
        <v>14337857</v>
      </c>
    </row>
    <row r="24" spans="1:13" x14ac:dyDescent="0.2">
      <c r="A24" s="26"/>
      <c r="B24" s="20">
        <v>2020</v>
      </c>
      <c r="C24" s="12">
        <v>3934093</v>
      </c>
      <c r="D24" s="12">
        <v>3200000</v>
      </c>
      <c r="E24" s="12">
        <v>722548</v>
      </c>
      <c r="F24" s="12"/>
      <c r="G24" s="15"/>
      <c r="H24" s="12">
        <v>5656072</v>
      </c>
      <c r="I24" s="12"/>
      <c r="J24" s="12">
        <v>5656072</v>
      </c>
      <c r="K24" s="12">
        <v>9590165</v>
      </c>
      <c r="L24" s="12"/>
      <c r="M24" s="13">
        <v>9590165</v>
      </c>
    </row>
    <row r="25" spans="1:13" ht="12.75" customHeight="1" x14ac:dyDescent="0.2">
      <c r="A25" s="26" t="s">
        <v>8</v>
      </c>
      <c r="B25" s="20">
        <v>2021</v>
      </c>
      <c r="C25" s="12">
        <v>5123534</v>
      </c>
      <c r="D25" s="12">
        <v>3420000</v>
      </c>
      <c r="E25" s="12">
        <v>1311005</v>
      </c>
      <c r="F25" s="12"/>
      <c r="G25" s="15">
        <v>16020</v>
      </c>
      <c r="H25" s="12">
        <v>2702072</v>
      </c>
      <c r="I25" s="12"/>
      <c r="J25" s="12">
        <v>2702072</v>
      </c>
      <c r="K25" s="12">
        <v>7841626</v>
      </c>
      <c r="L25" s="12"/>
      <c r="M25" s="13">
        <v>7841626</v>
      </c>
    </row>
    <row r="26" spans="1:13" x14ac:dyDescent="0.2">
      <c r="A26" s="26"/>
      <c r="B26" s="20">
        <v>2020</v>
      </c>
      <c r="C26" s="12">
        <v>4592467</v>
      </c>
      <c r="D26" s="12">
        <v>3420000</v>
      </c>
      <c r="E26" s="12">
        <v>790211</v>
      </c>
      <c r="F26" s="12"/>
      <c r="G26" s="15">
        <v>15574</v>
      </c>
      <c r="H26" s="12">
        <v>2930145</v>
      </c>
      <c r="I26" s="12"/>
      <c r="J26" s="12">
        <v>2930145</v>
      </c>
      <c r="K26" s="12">
        <v>7538186</v>
      </c>
      <c r="L26" s="12"/>
      <c r="M26" s="13">
        <v>7538186</v>
      </c>
    </row>
    <row r="27" spans="1:13" x14ac:dyDescent="0.2">
      <c r="A27" s="26" t="s">
        <v>9</v>
      </c>
      <c r="B27" s="20">
        <v>2021</v>
      </c>
      <c r="C27" s="12">
        <v>8299763</v>
      </c>
      <c r="D27" s="12">
        <v>7556000</v>
      </c>
      <c r="E27" s="12">
        <v>158557</v>
      </c>
      <c r="F27" s="12">
        <v>592173</v>
      </c>
      <c r="G27" s="15">
        <v>154010</v>
      </c>
      <c r="H27" s="12">
        <v>16707488</v>
      </c>
      <c r="I27" s="12">
        <v>1917388</v>
      </c>
      <c r="J27" s="12">
        <v>14790100</v>
      </c>
      <c r="K27" s="12">
        <v>25161261</v>
      </c>
      <c r="L27" s="12">
        <v>13856</v>
      </c>
      <c r="M27" s="13">
        <v>25175117</v>
      </c>
    </row>
    <row r="28" spans="1:13" x14ac:dyDescent="0.2">
      <c r="A28" s="26"/>
      <c r="B28" s="20">
        <v>2020</v>
      </c>
      <c r="C28" s="12">
        <v>9004987</v>
      </c>
      <c r="D28" s="12">
        <v>7556000</v>
      </c>
      <c r="E28" s="12">
        <v>166902</v>
      </c>
      <c r="F28" s="12"/>
      <c r="G28" s="15">
        <v>246987</v>
      </c>
      <c r="H28" s="12">
        <v>15750818</v>
      </c>
      <c r="I28" s="12">
        <v>2083343</v>
      </c>
      <c r="J28" s="12">
        <v>13667475</v>
      </c>
      <c r="K28" s="12">
        <v>25002792</v>
      </c>
      <c r="L28" s="12">
        <v>143584</v>
      </c>
      <c r="M28" s="13">
        <v>25146376</v>
      </c>
    </row>
    <row r="29" spans="1:13" x14ac:dyDescent="0.2">
      <c r="A29" s="26" t="s">
        <v>10</v>
      </c>
      <c r="B29" s="20">
        <v>2021</v>
      </c>
      <c r="C29" s="12">
        <v>17444021.969999999</v>
      </c>
      <c r="D29" s="12">
        <v>10043400</v>
      </c>
      <c r="E29" s="12">
        <v>141238.6900000032</v>
      </c>
      <c r="F29" s="12"/>
      <c r="G29" s="15">
        <v>15243839.060000001</v>
      </c>
      <c r="H29" s="12">
        <v>46635798.960000001</v>
      </c>
      <c r="I29" s="12"/>
      <c r="J29" s="12">
        <v>46635799</v>
      </c>
      <c r="K29" s="12">
        <v>79323659.99000001</v>
      </c>
      <c r="L29" s="12">
        <v>2274184</v>
      </c>
      <c r="M29" s="13">
        <v>81597843.99000001</v>
      </c>
    </row>
    <row r="30" spans="1:13" x14ac:dyDescent="0.2">
      <c r="A30" s="26"/>
      <c r="B30" s="20">
        <v>2020</v>
      </c>
      <c r="C30" s="12">
        <v>17775556</v>
      </c>
      <c r="D30" s="12">
        <v>10043400</v>
      </c>
      <c r="E30" s="12">
        <v>225363</v>
      </c>
      <c r="F30" s="12"/>
      <c r="G30" s="15">
        <v>15511687</v>
      </c>
      <c r="H30" s="12">
        <v>46122575</v>
      </c>
      <c r="I30" s="12"/>
      <c r="J30" s="12">
        <v>46122575</v>
      </c>
      <c r="K30" s="12">
        <v>79409817</v>
      </c>
      <c r="L30" s="12">
        <v>2526275</v>
      </c>
      <c r="M30" s="13">
        <v>81936093</v>
      </c>
    </row>
    <row r="31" spans="1:13" s="14" customFormat="1" ht="19.5" customHeight="1" x14ac:dyDescent="0.2">
      <c r="A31" s="27" t="s">
        <v>29</v>
      </c>
      <c r="B31" s="24">
        <v>2021</v>
      </c>
      <c r="C31" s="25">
        <v>166416922</v>
      </c>
      <c r="D31" s="25">
        <v>114758191</v>
      </c>
      <c r="E31" s="25">
        <v>46785399</v>
      </c>
      <c r="F31" s="25">
        <v>11749198</v>
      </c>
      <c r="G31" s="25">
        <v>139299664</v>
      </c>
      <c r="H31" s="25">
        <v>257833906</v>
      </c>
      <c r="I31" s="25">
        <v>10308548</v>
      </c>
      <c r="J31" s="25">
        <v>247525358</v>
      </c>
      <c r="K31" s="25">
        <v>563550492</v>
      </c>
      <c r="L31" s="25">
        <v>11841195</v>
      </c>
      <c r="M31" s="25">
        <v>575391687</v>
      </c>
    </row>
    <row r="32" spans="1:13" s="14" customFormat="1" ht="17.25" customHeight="1" x14ac:dyDescent="0.2">
      <c r="A32" s="27"/>
      <c r="B32" s="24">
        <v>2020</v>
      </c>
      <c r="C32" s="25">
        <v>163035640</v>
      </c>
      <c r="D32" s="25">
        <v>110630891</v>
      </c>
      <c r="E32" s="25">
        <v>46692755</v>
      </c>
      <c r="F32" s="25">
        <v>8767486</v>
      </c>
      <c r="G32" s="25">
        <v>127814022</v>
      </c>
      <c r="H32" s="25">
        <v>239044281</v>
      </c>
      <c r="I32" s="25">
        <v>3124400</v>
      </c>
      <c r="J32" s="25">
        <v>235919881</v>
      </c>
      <c r="K32" s="25">
        <v>529893943</v>
      </c>
      <c r="L32" s="25">
        <v>12129862</v>
      </c>
      <c r="M32" s="25">
        <v>542023805</v>
      </c>
    </row>
  </sheetData>
  <sheetProtection algorithmName="SHA-512" hashValue="MvFUM9XgjhSYxDpgnHUWwnqGCcur/1lRGRV9jq7FldALhu/i1uH0YnxttzXvvHlIAmbZ6BPmHN1qV/Mo0uTKaQ==" saltValue="O3VCwUMxMiwNUfSpYUzaBA==" spinCount="100000" sheet="1" objects="1" scenarios="1" autoFilter="0" pivotTables="0"/>
  <mergeCells count="16">
    <mergeCell ref="A25:A26"/>
    <mergeCell ref="A27:A28"/>
    <mergeCell ref="A29:A30"/>
    <mergeCell ref="A31:A32"/>
    <mergeCell ref="A2:B2"/>
    <mergeCell ref="A13:A14"/>
    <mergeCell ref="A15:A16"/>
    <mergeCell ref="A17:A18"/>
    <mergeCell ref="A19:A20"/>
    <mergeCell ref="A21:A22"/>
    <mergeCell ref="A23:A24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6"/>
  <sheetViews>
    <sheetView zoomScale="90" zoomScaleNormal="90" workbookViewId="0">
      <selection activeCell="A40" sqref="A40"/>
    </sheetView>
  </sheetViews>
  <sheetFormatPr defaultRowHeight="15" x14ac:dyDescent="0.25"/>
  <cols>
    <col min="1" max="1" width="22.85546875" customWidth="1"/>
    <col min="2" max="2" width="4.85546875" bestFit="1" customWidth="1"/>
    <col min="3" max="4" width="10.85546875" bestFit="1" customWidth="1"/>
    <col min="5" max="6" width="11.28515625" bestFit="1" customWidth="1"/>
    <col min="7" max="8" width="9.140625" bestFit="1" customWidth="1"/>
    <col min="9" max="10" width="11.5703125" bestFit="1" customWidth="1"/>
    <col min="11" max="11" width="20.140625" customWidth="1"/>
    <col min="12" max="12" width="17.28515625" customWidth="1"/>
    <col min="13" max="13" width="10.140625" bestFit="1" customWidth="1"/>
  </cols>
  <sheetData>
    <row r="1" spans="1:13" ht="15.75" x14ac:dyDescent="0.25">
      <c r="A1" s="16" t="s">
        <v>43</v>
      </c>
    </row>
    <row r="2" spans="1:13" s="1" customFormat="1" ht="74.25" customHeight="1" x14ac:dyDescent="0.25">
      <c r="A2" s="28" t="s">
        <v>44</v>
      </c>
      <c r="B2" s="28"/>
      <c r="C2" s="11" t="s">
        <v>45</v>
      </c>
      <c r="D2" s="11" t="s">
        <v>46</v>
      </c>
      <c r="E2" s="11" t="s">
        <v>47</v>
      </c>
      <c r="F2" s="11" t="s">
        <v>48</v>
      </c>
      <c r="G2" s="11" t="s">
        <v>49</v>
      </c>
      <c r="H2" s="11" t="s">
        <v>50</v>
      </c>
      <c r="I2" s="11" t="s">
        <v>51</v>
      </c>
      <c r="J2" s="11" t="s">
        <v>52</v>
      </c>
      <c r="K2" s="11" t="s">
        <v>53</v>
      </c>
      <c r="L2" s="11" t="s">
        <v>54</v>
      </c>
      <c r="M2" s="11" t="s">
        <v>55</v>
      </c>
    </row>
    <row r="3" spans="1:13" x14ac:dyDescent="0.25">
      <c r="A3" s="26" t="s">
        <v>12</v>
      </c>
      <c r="B3" s="20">
        <v>2021</v>
      </c>
      <c r="C3" s="21">
        <v>16538372</v>
      </c>
      <c r="D3" s="21">
        <v>11441021</v>
      </c>
      <c r="E3" s="21">
        <v>522268</v>
      </c>
      <c r="F3" s="21">
        <v>100753</v>
      </c>
      <c r="G3" s="22">
        <v>87546</v>
      </c>
      <c r="H3" s="21">
        <v>603290</v>
      </c>
      <c r="I3" s="21"/>
      <c r="J3" s="21"/>
      <c r="K3" s="21"/>
      <c r="L3" s="21"/>
      <c r="M3" s="23">
        <v>4440508</v>
      </c>
    </row>
    <row r="4" spans="1:13" x14ac:dyDescent="0.25">
      <c r="A4" s="26"/>
      <c r="B4" s="20">
        <v>2020</v>
      </c>
      <c r="C4" s="21">
        <v>16796928</v>
      </c>
      <c r="D4" s="21">
        <v>11106015</v>
      </c>
      <c r="E4" s="21">
        <v>295532</v>
      </c>
      <c r="F4" s="21">
        <v>324378</v>
      </c>
      <c r="G4" s="22">
        <v>24635</v>
      </c>
      <c r="H4" s="21">
        <v>606281</v>
      </c>
      <c r="I4" s="21"/>
      <c r="J4" s="21">
        <v>2453</v>
      </c>
      <c r="K4" s="21"/>
      <c r="L4" s="21"/>
      <c r="M4" s="23">
        <v>4505292</v>
      </c>
    </row>
    <row r="5" spans="1:13" x14ac:dyDescent="0.25">
      <c r="A5" s="26" t="s">
        <v>0</v>
      </c>
      <c r="B5" s="20">
        <v>2021</v>
      </c>
      <c r="C5" s="12">
        <v>24914339</v>
      </c>
      <c r="D5" s="12">
        <v>19316892</v>
      </c>
      <c r="E5" s="12">
        <v>503494</v>
      </c>
      <c r="F5" s="12">
        <v>38701</v>
      </c>
      <c r="G5" s="15">
        <v>481321</v>
      </c>
      <c r="H5" s="12">
        <v>611890</v>
      </c>
      <c r="I5" s="12">
        <v>38545</v>
      </c>
      <c r="J5" s="12">
        <v>146771</v>
      </c>
      <c r="K5" s="12"/>
      <c r="L5" s="12"/>
      <c r="M5" s="13">
        <v>5235559</v>
      </c>
    </row>
    <row r="6" spans="1:13" x14ac:dyDescent="0.25">
      <c r="A6" s="26"/>
      <c r="B6" s="20">
        <v>2020</v>
      </c>
      <c r="C6" s="12">
        <v>25299407</v>
      </c>
      <c r="D6" s="12">
        <v>17866351</v>
      </c>
      <c r="E6" s="12">
        <v>629986</v>
      </c>
      <c r="F6" s="12">
        <v>4312</v>
      </c>
      <c r="G6" s="15">
        <v>192050</v>
      </c>
      <c r="H6" s="12">
        <v>762372</v>
      </c>
      <c r="I6" s="12">
        <v>24657</v>
      </c>
      <c r="J6" s="12">
        <v>705642</v>
      </c>
      <c r="K6" s="12"/>
      <c r="L6" s="12"/>
      <c r="M6" s="13">
        <v>6109096</v>
      </c>
    </row>
    <row r="7" spans="1:13" x14ac:dyDescent="0.25">
      <c r="A7" s="26" t="s">
        <v>1</v>
      </c>
      <c r="B7" s="20">
        <v>2021</v>
      </c>
      <c r="C7" s="12">
        <v>26712557</v>
      </c>
      <c r="D7" s="12">
        <v>27024804</v>
      </c>
      <c r="E7" s="12">
        <v>332375</v>
      </c>
      <c r="F7" s="12">
        <v>31189</v>
      </c>
      <c r="G7" s="15">
        <v>962083</v>
      </c>
      <c r="H7" s="12">
        <v>1036077</v>
      </c>
      <c r="I7" s="12">
        <v>156017</v>
      </c>
      <c r="J7" s="12">
        <v>676</v>
      </c>
      <c r="K7" s="12">
        <v>1102</v>
      </c>
      <c r="L7" s="12">
        <v>14171</v>
      </c>
      <c r="M7" s="13">
        <v>26917</v>
      </c>
    </row>
    <row r="8" spans="1:13" x14ac:dyDescent="0.25">
      <c r="A8" s="26"/>
      <c r="B8" s="20">
        <v>2020</v>
      </c>
      <c r="C8" s="12">
        <v>24820403</v>
      </c>
      <c r="D8" s="12">
        <v>25262151</v>
      </c>
      <c r="E8" s="12">
        <v>345299</v>
      </c>
      <c r="F8" s="12">
        <v>21956</v>
      </c>
      <c r="G8" s="15">
        <v>1197982</v>
      </c>
      <c r="H8" s="12">
        <v>1093853</v>
      </c>
      <c r="I8" s="12">
        <v>48409</v>
      </c>
      <c r="J8" s="12">
        <v>582</v>
      </c>
      <c r="K8" s="13">
        <v>5574</v>
      </c>
      <c r="L8" s="13">
        <v>10493</v>
      </c>
      <c r="M8" s="13">
        <v>780</v>
      </c>
    </row>
    <row r="9" spans="1:13" x14ac:dyDescent="0.25">
      <c r="A9" s="26" t="s">
        <v>2</v>
      </c>
      <c r="B9" s="20">
        <v>2021</v>
      </c>
      <c r="C9" s="12">
        <v>12176296</v>
      </c>
      <c r="D9" s="12">
        <v>7079636</v>
      </c>
      <c r="E9" s="12">
        <v>145661</v>
      </c>
      <c r="F9" s="12">
        <v>24</v>
      </c>
      <c r="G9" s="15">
        <v>54591</v>
      </c>
      <c r="H9" s="12">
        <v>135293</v>
      </c>
      <c r="I9" s="12"/>
      <c r="J9" s="12"/>
      <c r="K9" s="12"/>
      <c r="L9" s="12">
        <v>476</v>
      </c>
      <c r="M9" s="13">
        <v>4643672</v>
      </c>
    </row>
    <row r="10" spans="1:13" x14ac:dyDescent="0.25">
      <c r="A10" s="26"/>
      <c r="B10" s="20">
        <v>2020</v>
      </c>
      <c r="C10" s="12">
        <v>11565857</v>
      </c>
      <c r="D10" s="12">
        <v>6475756</v>
      </c>
      <c r="E10" s="12">
        <v>124607</v>
      </c>
      <c r="F10" s="12">
        <v>78</v>
      </c>
      <c r="G10" s="15">
        <v>24249</v>
      </c>
      <c r="H10" s="12">
        <v>324639</v>
      </c>
      <c r="I10" s="12">
        <v>318297</v>
      </c>
      <c r="J10" s="12"/>
      <c r="K10" s="12"/>
      <c r="L10" s="12"/>
      <c r="M10" s="13">
        <v>4706963</v>
      </c>
    </row>
    <row r="11" spans="1:13" x14ac:dyDescent="0.25">
      <c r="A11" s="26" t="s">
        <v>3</v>
      </c>
      <c r="B11" s="20">
        <v>2021</v>
      </c>
      <c r="C11" s="12">
        <v>39585208</v>
      </c>
      <c r="D11" s="12">
        <v>42869275</v>
      </c>
      <c r="E11" s="12">
        <v>6951266</v>
      </c>
      <c r="F11" s="12">
        <v>758026</v>
      </c>
      <c r="G11" s="15">
        <v>426878</v>
      </c>
      <c r="H11" s="12">
        <v>76934</v>
      </c>
      <c r="I11" s="12"/>
      <c r="J11" s="12">
        <v>996584</v>
      </c>
      <c r="K11" s="12"/>
      <c r="L11" s="12"/>
      <c r="M11" s="13">
        <v>2262533</v>
      </c>
    </row>
    <row r="12" spans="1:13" x14ac:dyDescent="0.25">
      <c r="A12" s="26"/>
      <c r="B12" s="20">
        <v>2020</v>
      </c>
      <c r="C12" s="12">
        <v>36981784</v>
      </c>
      <c r="D12" s="12">
        <v>41473509</v>
      </c>
      <c r="E12" s="12">
        <v>5512253</v>
      </c>
      <c r="F12" s="12">
        <v>928166</v>
      </c>
      <c r="G12" s="15">
        <v>766457</v>
      </c>
      <c r="H12" s="12">
        <v>560528</v>
      </c>
      <c r="I12" s="12">
        <v>1880307</v>
      </c>
      <c r="J12" s="12">
        <v>238512</v>
      </c>
      <c r="K12" s="12"/>
      <c r="L12" s="12"/>
      <c r="M12" s="13">
        <v>1940086</v>
      </c>
    </row>
    <row r="13" spans="1:13" x14ac:dyDescent="0.25">
      <c r="A13" s="26" t="s">
        <v>4</v>
      </c>
      <c r="B13" s="20">
        <v>2021</v>
      </c>
      <c r="C13" s="12">
        <v>4596173</v>
      </c>
      <c r="D13" s="12">
        <v>6186697</v>
      </c>
      <c r="E13" s="12">
        <v>51906</v>
      </c>
      <c r="F13" s="12">
        <v>157894</v>
      </c>
      <c r="G13" s="15">
        <v>34513</v>
      </c>
      <c r="H13" s="12">
        <v>417979</v>
      </c>
      <c r="I13" s="12">
        <v>398463</v>
      </c>
      <c r="J13" s="12">
        <v>383249</v>
      </c>
      <c r="K13" s="12"/>
      <c r="L13" s="12"/>
      <c r="M13" s="13">
        <v>-2064764</v>
      </c>
    </row>
    <row r="14" spans="1:13" x14ac:dyDescent="0.25">
      <c r="A14" s="26"/>
      <c r="B14" s="20">
        <v>2020</v>
      </c>
      <c r="C14" s="12">
        <v>6418939</v>
      </c>
      <c r="D14" s="12">
        <v>6465214</v>
      </c>
      <c r="E14" s="12">
        <v>68458</v>
      </c>
      <c r="F14" s="12">
        <v>28335</v>
      </c>
      <c r="G14" s="15">
        <v>63569</v>
      </c>
      <c r="H14" s="12">
        <v>401211</v>
      </c>
      <c r="I14" s="12">
        <v>261300</v>
      </c>
      <c r="J14" s="12">
        <v>151753</v>
      </c>
      <c r="K14" s="12">
        <v>11443</v>
      </c>
      <c r="L14" s="12"/>
      <c r="M14" s="13">
        <v>-222804</v>
      </c>
    </row>
    <row r="15" spans="1:13" x14ac:dyDescent="0.25">
      <c r="A15" s="26" t="s">
        <v>11</v>
      </c>
      <c r="B15" s="20">
        <v>2021</v>
      </c>
      <c r="C15" s="12">
        <v>13260503</v>
      </c>
      <c r="D15" s="12">
        <v>12921523</v>
      </c>
      <c r="E15" s="12">
        <v>223812</v>
      </c>
      <c r="F15" s="12">
        <v>33160</v>
      </c>
      <c r="G15" s="15">
        <v>68238</v>
      </c>
      <c r="H15" s="12">
        <v>6897</v>
      </c>
      <c r="I15" s="12">
        <v>552</v>
      </c>
      <c r="J15" s="12"/>
      <c r="K15" s="12"/>
      <c r="L15" s="12"/>
      <c r="M15" s="13">
        <v>351423</v>
      </c>
    </row>
    <row r="16" spans="1:13" x14ac:dyDescent="0.25">
      <c r="A16" s="26"/>
      <c r="B16" s="20">
        <v>2020</v>
      </c>
      <c r="C16" s="12">
        <v>12423031</v>
      </c>
      <c r="D16" s="12">
        <v>12230685</v>
      </c>
      <c r="E16" s="12">
        <v>256942</v>
      </c>
      <c r="F16" s="12">
        <v>37037</v>
      </c>
      <c r="G16" s="15">
        <v>58104</v>
      </c>
      <c r="H16" s="12">
        <v>11352</v>
      </c>
      <c r="I16" s="12"/>
      <c r="J16" s="12"/>
      <c r="K16" s="12"/>
      <c r="L16" s="12"/>
      <c r="M16" s="13">
        <v>196369</v>
      </c>
    </row>
    <row r="17" spans="1:13" x14ac:dyDescent="0.25">
      <c r="A17" s="26" t="s">
        <v>13</v>
      </c>
      <c r="B17" s="20">
        <v>2021</v>
      </c>
      <c r="C17" s="12">
        <v>17664666</v>
      </c>
      <c r="D17" s="12">
        <v>8964427</v>
      </c>
      <c r="E17" s="12">
        <v>419941</v>
      </c>
      <c r="F17" s="12">
        <v>4541</v>
      </c>
      <c r="G17" s="15">
        <v>29353</v>
      </c>
      <c r="H17" s="12">
        <v>55837</v>
      </c>
      <c r="I17" s="12"/>
      <c r="J17" s="12">
        <v>793970</v>
      </c>
      <c r="K17" s="12"/>
      <c r="L17" s="12"/>
      <c r="M17" s="13">
        <v>7456394</v>
      </c>
    </row>
    <row r="18" spans="1:13" x14ac:dyDescent="0.25">
      <c r="A18" s="26"/>
      <c r="B18" s="20">
        <v>2020</v>
      </c>
      <c r="C18" s="12">
        <v>18627818</v>
      </c>
      <c r="D18" s="12">
        <v>9767286</v>
      </c>
      <c r="E18" s="12">
        <v>323044</v>
      </c>
      <c r="F18" s="12">
        <v>223027</v>
      </c>
      <c r="G18" s="15">
        <v>24537</v>
      </c>
      <c r="H18" s="12">
        <v>290869</v>
      </c>
      <c r="I18" s="12"/>
      <c r="J18" s="12">
        <v>1498554</v>
      </c>
      <c r="K18" s="12"/>
      <c r="L18" s="12"/>
      <c r="M18" s="13">
        <v>6444131</v>
      </c>
    </row>
    <row r="19" spans="1:13" x14ac:dyDescent="0.25">
      <c r="A19" s="26" t="s">
        <v>5</v>
      </c>
      <c r="B19" s="20">
        <v>2021</v>
      </c>
      <c r="C19" s="12">
        <v>28467325</v>
      </c>
      <c r="D19" s="12">
        <v>27257073</v>
      </c>
      <c r="E19" s="12">
        <v>266450</v>
      </c>
      <c r="F19" s="12">
        <v>135928</v>
      </c>
      <c r="G19" s="15">
        <v>201840</v>
      </c>
      <c r="H19" s="12">
        <v>969504</v>
      </c>
      <c r="I19" s="12">
        <v>185194</v>
      </c>
      <c r="J19" s="12"/>
      <c r="K19" s="12">
        <v>105312</v>
      </c>
      <c r="L19" s="12">
        <v>367730</v>
      </c>
      <c r="M19" s="13">
        <v>373753</v>
      </c>
    </row>
    <row r="20" spans="1:13" x14ac:dyDescent="0.25">
      <c r="A20" s="26"/>
      <c r="B20" s="20">
        <v>2020</v>
      </c>
      <c r="C20" s="12">
        <v>24725485</v>
      </c>
      <c r="D20" s="12">
        <v>23183799</v>
      </c>
      <c r="E20" s="12">
        <v>259599</v>
      </c>
      <c r="F20" s="12">
        <v>45952</v>
      </c>
      <c r="G20" s="15">
        <v>154075</v>
      </c>
      <c r="H20" s="12">
        <v>255330</v>
      </c>
      <c r="I20" s="12">
        <v>298031</v>
      </c>
      <c r="J20" s="12">
        <v>584473</v>
      </c>
      <c r="K20" s="13">
        <v>14824</v>
      </c>
      <c r="L20" s="13">
        <v>355072</v>
      </c>
      <c r="M20" s="13">
        <v>823840</v>
      </c>
    </row>
    <row r="21" spans="1:13" x14ac:dyDescent="0.25">
      <c r="A21" s="26" t="s">
        <v>6</v>
      </c>
      <c r="B21" s="20">
        <v>2021</v>
      </c>
      <c r="C21" s="12">
        <v>12120196</v>
      </c>
      <c r="D21" s="12">
        <v>5925883</v>
      </c>
      <c r="E21" s="12">
        <v>186899</v>
      </c>
      <c r="F21" s="12">
        <v>1265</v>
      </c>
      <c r="G21" s="15">
        <v>36</v>
      </c>
      <c r="H21" s="12">
        <v>52151</v>
      </c>
      <c r="I21" s="12"/>
      <c r="J21" s="12">
        <v>11699</v>
      </c>
      <c r="K21" s="12"/>
      <c r="L21" s="12">
        <v>9</v>
      </c>
      <c r="M21" s="13">
        <v>5700517</v>
      </c>
    </row>
    <row r="22" spans="1:13" x14ac:dyDescent="0.25">
      <c r="A22" s="26"/>
      <c r="B22" s="20">
        <v>2020</v>
      </c>
      <c r="C22" s="12">
        <v>11475583</v>
      </c>
      <c r="D22" s="12">
        <v>5649242</v>
      </c>
      <c r="E22" s="12">
        <v>189928</v>
      </c>
      <c r="F22" s="12">
        <v>456</v>
      </c>
      <c r="G22" s="15">
        <v>1106</v>
      </c>
      <c r="H22" s="12">
        <v>38144</v>
      </c>
      <c r="I22" s="12">
        <v>37494</v>
      </c>
      <c r="J22" s="12">
        <v>9688</v>
      </c>
      <c r="K22" s="13">
        <v>808</v>
      </c>
      <c r="L22" s="13">
        <v>11689</v>
      </c>
      <c r="M22" s="13">
        <v>5509812</v>
      </c>
    </row>
    <row r="23" spans="1:13" x14ac:dyDescent="0.25">
      <c r="A23" s="26" t="s">
        <v>7</v>
      </c>
      <c r="B23" s="20">
        <v>2021</v>
      </c>
      <c r="C23" s="12">
        <v>10535919</v>
      </c>
      <c r="D23" s="12">
        <v>9561201</v>
      </c>
      <c r="E23" s="12">
        <v>216372</v>
      </c>
      <c r="F23" s="12">
        <v>261</v>
      </c>
      <c r="G23" s="15">
        <v>16771</v>
      </c>
      <c r="H23" s="12">
        <v>178121</v>
      </c>
      <c r="I23" s="12">
        <v>266268</v>
      </c>
      <c r="J23" s="12">
        <v>45696</v>
      </c>
      <c r="K23" s="12"/>
      <c r="L23" s="12"/>
      <c r="M23" s="13">
        <v>1129628</v>
      </c>
    </row>
    <row r="24" spans="1:13" x14ac:dyDescent="0.25">
      <c r="A24" s="26"/>
      <c r="B24" s="20">
        <v>2020</v>
      </c>
      <c r="C24" s="12">
        <v>8326029</v>
      </c>
      <c r="D24" s="12">
        <v>7878032</v>
      </c>
      <c r="E24" s="12">
        <v>143594</v>
      </c>
      <c r="F24" s="12">
        <v>1526</v>
      </c>
      <c r="G24" s="15">
        <v>29302</v>
      </c>
      <c r="H24" s="12">
        <v>80599</v>
      </c>
      <c r="I24" s="12">
        <v>65075</v>
      </c>
      <c r="J24" s="12">
        <v>46338</v>
      </c>
      <c r="K24" s="12"/>
      <c r="L24" s="12"/>
      <c r="M24" s="13">
        <v>503206</v>
      </c>
    </row>
    <row r="25" spans="1:13" ht="15" customHeight="1" x14ac:dyDescent="0.25">
      <c r="A25" s="26" t="s">
        <v>8</v>
      </c>
      <c r="B25" s="20">
        <v>2021</v>
      </c>
      <c r="C25" s="12">
        <v>3777582</v>
      </c>
      <c r="D25" s="12">
        <v>2369344</v>
      </c>
      <c r="E25" s="12">
        <v>59204</v>
      </c>
      <c r="F25" s="12">
        <v>161</v>
      </c>
      <c r="G25" s="15">
        <v>65411</v>
      </c>
      <c r="H25" s="12">
        <v>61917</v>
      </c>
      <c r="I25" s="12"/>
      <c r="J25" s="12">
        <v>17037</v>
      </c>
      <c r="K25" s="12"/>
      <c r="L25" s="12"/>
      <c r="M25" s="13">
        <v>1310279</v>
      </c>
    </row>
    <row r="26" spans="1:13" x14ac:dyDescent="0.25">
      <c r="A26" s="26"/>
      <c r="B26" s="20">
        <v>2020</v>
      </c>
      <c r="C26" s="12">
        <v>3886484</v>
      </c>
      <c r="D26" s="12">
        <v>2933825</v>
      </c>
      <c r="E26" s="12">
        <v>58590</v>
      </c>
      <c r="F26" s="12"/>
      <c r="G26" s="15">
        <v>36323</v>
      </c>
      <c r="H26" s="12">
        <v>112066</v>
      </c>
      <c r="I26" s="12"/>
      <c r="J26" s="12">
        <v>21452</v>
      </c>
      <c r="K26" s="12"/>
      <c r="L26" s="12"/>
      <c r="M26" s="13">
        <v>789708</v>
      </c>
    </row>
    <row r="27" spans="1:13" x14ac:dyDescent="0.25">
      <c r="A27" s="26" t="s">
        <v>9</v>
      </c>
      <c r="B27" s="20">
        <v>2021</v>
      </c>
      <c r="C27" s="12">
        <v>18589836</v>
      </c>
      <c r="D27" s="12">
        <v>19471399</v>
      </c>
      <c r="E27" s="12">
        <v>412993</v>
      </c>
      <c r="F27" s="12">
        <v>77090</v>
      </c>
      <c r="G27" s="15">
        <v>113626</v>
      </c>
      <c r="H27" s="12">
        <v>30250</v>
      </c>
      <c r="I27" s="12"/>
      <c r="J27" s="12">
        <v>14674</v>
      </c>
      <c r="K27" s="12"/>
      <c r="L27" s="12"/>
      <c r="M27" s="13">
        <v>-592173</v>
      </c>
    </row>
    <row r="28" spans="1:13" x14ac:dyDescent="0.25">
      <c r="A28" s="26"/>
      <c r="B28" s="20">
        <v>2020</v>
      </c>
      <c r="C28" s="12">
        <v>13093297</v>
      </c>
      <c r="D28" s="12">
        <v>13263547</v>
      </c>
      <c r="E28" s="12">
        <v>502625</v>
      </c>
      <c r="F28" s="12">
        <v>115754</v>
      </c>
      <c r="G28" s="15">
        <v>162188</v>
      </c>
      <c r="H28" s="12">
        <v>8065</v>
      </c>
      <c r="I28" s="12"/>
      <c r="J28" s="12">
        <v>521</v>
      </c>
      <c r="K28" s="12">
        <v>388135</v>
      </c>
      <c r="L28" s="12">
        <v>377343</v>
      </c>
      <c r="M28" s="13">
        <v>166902</v>
      </c>
    </row>
    <row r="29" spans="1:13" x14ac:dyDescent="0.25">
      <c r="A29" s="26" t="s">
        <v>10</v>
      </c>
      <c r="B29" s="20">
        <v>2021</v>
      </c>
      <c r="C29" s="12">
        <v>38320979</v>
      </c>
      <c r="D29" s="12">
        <v>40239790</v>
      </c>
      <c r="E29" s="12">
        <v>1329868</v>
      </c>
      <c r="F29" s="12">
        <v>203737</v>
      </c>
      <c r="G29" s="15">
        <v>1700851</v>
      </c>
      <c r="H29" s="12">
        <v>746365</v>
      </c>
      <c r="I29" s="12"/>
      <c r="J29" s="12">
        <v>20566</v>
      </c>
      <c r="K29" s="12"/>
      <c r="L29" s="12"/>
      <c r="M29" s="13">
        <v>141239</v>
      </c>
    </row>
    <row r="30" spans="1:13" ht="12.75" customHeight="1" x14ac:dyDescent="0.25">
      <c r="A30" s="26"/>
      <c r="B30" s="20">
        <v>2020</v>
      </c>
      <c r="C30" s="12">
        <v>37325964</v>
      </c>
      <c r="D30" s="12">
        <v>38860638</v>
      </c>
      <c r="E30" s="12">
        <v>1946914</v>
      </c>
      <c r="F30" s="12">
        <v>94793</v>
      </c>
      <c r="G30" s="15">
        <v>850015</v>
      </c>
      <c r="H30" s="12">
        <v>942649</v>
      </c>
      <c r="I30" s="12">
        <v>15285</v>
      </c>
      <c r="J30" s="12">
        <v>14736</v>
      </c>
      <c r="K30" s="12"/>
      <c r="L30" s="12"/>
      <c r="M30" s="13">
        <v>225363</v>
      </c>
    </row>
    <row r="31" spans="1:13" s="9" customFormat="1" x14ac:dyDescent="0.25">
      <c r="A31" s="27" t="s">
        <v>29</v>
      </c>
      <c r="B31" s="24">
        <v>2021</v>
      </c>
      <c r="C31" s="25">
        <v>267259950</v>
      </c>
      <c r="D31" s="25">
        <v>240628966</v>
      </c>
      <c r="E31" s="25">
        <v>11622509</v>
      </c>
      <c r="F31" s="25">
        <v>1542730</v>
      </c>
      <c r="G31" s="25">
        <v>4243058</v>
      </c>
      <c r="H31" s="25">
        <v>4982505</v>
      </c>
      <c r="I31" s="25">
        <v>1045039</v>
      </c>
      <c r="J31" s="25">
        <v>2430922</v>
      </c>
      <c r="K31" s="25">
        <v>106414</v>
      </c>
      <c r="L31" s="25">
        <v>382386</v>
      </c>
      <c r="M31" s="25">
        <v>30415484</v>
      </c>
    </row>
    <row r="32" spans="1:13" s="9" customFormat="1" x14ac:dyDescent="0.25">
      <c r="A32" s="27"/>
      <c r="B32" s="24">
        <v>2020</v>
      </c>
      <c r="C32" s="25">
        <v>251767009</v>
      </c>
      <c r="D32" s="25">
        <v>222416051</v>
      </c>
      <c r="E32" s="25">
        <v>10657371</v>
      </c>
      <c r="F32" s="25">
        <v>1825770</v>
      </c>
      <c r="G32" s="25">
        <v>3584592</v>
      </c>
      <c r="H32" s="25">
        <v>5487958</v>
      </c>
      <c r="I32" s="25">
        <v>2948855</v>
      </c>
      <c r="J32" s="25">
        <v>3274704</v>
      </c>
      <c r="K32" s="25">
        <v>420784</v>
      </c>
      <c r="L32" s="25">
        <v>754597</v>
      </c>
      <c r="M32" s="25">
        <v>31698742</v>
      </c>
    </row>
    <row r="35" spans="5:13" x14ac:dyDescent="0.25">
      <c r="E35" s="19"/>
      <c r="F35" s="19"/>
      <c r="G35" s="19"/>
      <c r="H35" s="19"/>
      <c r="I35" s="19"/>
      <c r="J35" s="19"/>
      <c r="K35" s="19"/>
      <c r="L35" s="19"/>
      <c r="M35" s="19"/>
    </row>
    <row r="36" spans="5:13" x14ac:dyDescent="0.25">
      <c r="E36" s="19"/>
      <c r="F36" s="19"/>
      <c r="G36" s="19"/>
      <c r="H36" s="19"/>
      <c r="I36" s="19"/>
      <c r="J36" s="19"/>
      <c r="K36" s="19"/>
      <c r="L36" s="19"/>
      <c r="M36" s="19"/>
    </row>
  </sheetData>
  <sheetProtection algorithmName="SHA-512" hashValue="rj+J5GvRg2W/PdObc4aT3RA6rxZNCMmvGD9XUDSJ7qzQinFA5EnMdvbFN/O9Zmiyx2n9HwoR2YH90oTzWI6Tzw==" saltValue="K9bp1b+mP2tIp7IZmVA5/g==" spinCount="100000" sheet="1" objects="1" scenarios="1" autoFilter="0" pivotTables="0"/>
  <mergeCells count="16">
    <mergeCell ref="A25:A26"/>
    <mergeCell ref="A27:A28"/>
    <mergeCell ref="A29:A30"/>
    <mergeCell ref="A31:A32"/>
    <mergeCell ref="A2:B2"/>
    <mergeCell ref="A13:A14"/>
    <mergeCell ref="A15:A16"/>
    <mergeCell ref="A17:A18"/>
    <mergeCell ref="A19:A20"/>
    <mergeCell ref="A21:A22"/>
    <mergeCell ref="A23:A24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sheet-assets</vt:lpstr>
      <vt:lpstr>Balance sheet-Liabilities</vt:lpstr>
      <vt:lpstr>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Cudic</dc:creator>
  <cp:lastModifiedBy>Mladen Todorovic</cp:lastModifiedBy>
  <cp:lastPrinted>2023-07-06T08:56:12Z</cp:lastPrinted>
  <dcterms:created xsi:type="dcterms:W3CDTF">2023-04-25T13:07:53Z</dcterms:created>
  <dcterms:modified xsi:type="dcterms:W3CDTF">2024-05-14T09:47:35Z</dcterms:modified>
</cp:coreProperties>
</file>