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C27363AA-DF17-4979-9808-1FD0B8D08096}" xr6:coauthVersionLast="47" xr6:coauthVersionMax="47" xr10:uidLastSave="{00000000-0000-0000-0000-000000000000}"/>
  <workbookProtection workbookAlgorithmName="SHA-512" workbookHashValue="+eyGAI0dFmDgGQtrxm6jr7RcaSiq5Qao/xQpFaNARrLIndW+p9d3ZK57c4UHHPd1T86uO2ReoqqDNPwn0eZlZw==" workbookSaltValue="MM/frMJPeXi2hB1N2NxbWw==" workbookSpinCount="100000" lockStructure="1"/>
  <bookViews>
    <workbookView xWindow="-120" yWindow="-120" windowWidth="29040" windowHeight="15840" xr2:uid="{00000000-000D-0000-FFFF-FFFF00000000}"/>
  </bookViews>
  <sheets>
    <sheet name="Balance sheet-assets" sheetId="8" r:id="rId1"/>
    <sheet name="Balance sheet-Liabilities" sheetId="9" r:id="rId2"/>
    <sheet name="Income statement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0" l="1"/>
  <c r="L31" i="10"/>
  <c r="K31" i="10"/>
  <c r="J31" i="10"/>
  <c r="I31" i="10"/>
  <c r="H31" i="10"/>
  <c r="G31" i="10"/>
  <c r="F31" i="10"/>
  <c r="E31" i="10"/>
  <c r="D31" i="10"/>
  <c r="C31" i="10"/>
  <c r="L32" i="10"/>
  <c r="K32" i="10"/>
  <c r="J32" i="10"/>
  <c r="I32" i="10"/>
  <c r="H32" i="10"/>
  <c r="G32" i="10"/>
  <c r="F32" i="10"/>
  <c r="E32" i="10"/>
  <c r="L31" i="9"/>
  <c r="J31" i="9"/>
  <c r="I31" i="9"/>
  <c r="H31" i="9"/>
  <c r="F31" i="9"/>
  <c r="E31" i="9"/>
  <c r="D31" i="9"/>
  <c r="C31" i="9"/>
  <c r="L32" i="9"/>
  <c r="I32" i="9"/>
  <c r="F32" i="9"/>
  <c r="E32" i="9"/>
  <c r="D32" i="9"/>
  <c r="K29" i="9"/>
  <c r="M29" i="9" s="1"/>
  <c r="K30" i="9"/>
  <c r="M30" i="9" s="1"/>
  <c r="K27" i="9"/>
  <c r="M27" i="9" s="1"/>
  <c r="K28" i="9"/>
  <c r="M28" i="9" s="1"/>
  <c r="K25" i="9"/>
  <c r="M25" i="9" s="1"/>
  <c r="K26" i="9"/>
  <c r="M26" i="9" s="1"/>
  <c r="K23" i="9"/>
  <c r="M23" i="9" s="1"/>
  <c r="K24" i="9"/>
  <c r="M24" i="9" s="1"/>
  <c r="K21" i="9"/>
  <c r="M21" i="9" s="1"/>
  <c r="K22" i="9"/>
  <c r="M22" i="9" s="1"/>
  <c r="K19" i="9"/>
  <c r="M19" i="9" s="1"/>
  <c r="K20" i="9"/>
  <c r="M20" i="9" s="1"/>
  <c r="K17" i="9"/>
  <c r="M17" i="9" s="1"/>
  <c r="K18" i="9"/>
  <c r="M18" i="9" s="1"/>
  <c r="K15" i="9"/>
  <c r="M15" i="9" s="1"/>
  <c r="K16" i="9"/>
  <c r="M16" i="9" s="1"/>
  <c r="K13" i="9"/>
  <c r="M13" i="9" s="1"/>
  <c r="K14" i="9"/>
  <c r="M14" i="9" s="1"/>
  <c r="K11" i="9"/>
  <c r="M11" i="9" s="1"/>
  <c r="K12" i="9"/>
  <c r="M12" i="9" s="1"/>
  <c r="K9" i="9"/>
  <c r="M9" i="9" s="1"/>
  <c r="K10" i="9"/>
  <c r="M10" i="9" s="1"/>
  <c r="K7" i="9"/>
  <c r="M7" i="9" s="1"/>
  <c r="K8" i="9"/>
  <c r="M8" i="9" s="1"/>
  <c r="K5" i="9"/>
  <c r="M5" i="9" s="1"/>
  <c r="K6" i="9"/>
  <c r="M6" i="9" s="1"/>
  <c r="K3" i="9"/>
  <c r="M3" i="9" s="1"/>
  <c r="K4" i="9"/>
  <c r="M4" i="9" s="1"/>
  <c r="N31" i="8"/>
  <c r="L31" i="8"/>
  <c r="K31" i="8"/>
  <c r="J31" i="8"/>
  <c r="I31" i="8"/>
  <c r="G31" i="8"/>
  <c r="F31" i="8"/>
  <c r="E31" i="8"/>
  <c r="D31" i="8"/>
  <c r="N32" i="8"/>
  <c r="L32" i="8"/>
  <c r="K32" i="8"/>
  <c r="J32" i="8"/>
  <c r="G32" i="8"/>
  <c r="F32" i="8"/>
  <c r="E32" i="8"/>
  <c r="D32" i="8"/>
  <c r="M29" i="8"/>
  <c r="M30" i="8"/>
  <c r="O30" i="8" s="1"/>
  <c r="M27" i="8"/>
  <c r="O27" i="8" s="1"/>
  <c r="M28" i="8"/>
  <c r="O28" i="8" s="1"/>
  <c r="M25" i="8"/>
  <c r="O25" i="8" s="1"/>
  <c r="M26" i="8"/>
  <c r="O26" i="8" s="1"/>
  <c r="M23" i="8"/>
  <c r="O23" i="8" s="1"/>
  <c r="M24" i="8"/>
  <c r="O24" i="8" s="1"/>
  <c r="M21" i="8"/>
  <c r="O21" i="8" s="1"/>
  <c r="M22" i="8"/>
  <c r="O22" i="8" s="1"/>
  <c r="M19" i="8"/>
  <c r="O19" i="8" s="1"/>
  <c r="M20" i="8"/>
  <c r="O20" i="8" s="1"/>
  <c r="H17" i="8"/>
  <c r="H31" i="8" s="1"/>
  <c r="C17" i="8"/>
  <c r="H18" i="8"/>
  <c r="C18" i="8"/>
  <c r="C32" i="8" s="1"/>
  <c r="M15" i="8"/>
  <c r="O15" i="8" s="1"/>
  <c r="M16" i="8"/>
  <c r="O16" i="8" s="1"/>
  <c r="M13" i="8"/>
  <c r="O13" i="8" s="1"/>
  <c r="M14" i="8"/>
  <c r="O14" i="8" s="1"/>
  <c r="M11" i="8"/>
  <c r="O11" i="8" s="1"/>
  <c r="M12" i="8"/>
  <c r="O12" i="8" s="1"/>
  <c r="M9" i="8"/>
  <c r="O9" i="8" s="1"/>
  <c r="M10" i="8"/>
  <c r="O10" i="8" s="1"/>
  <c r="M7" i="8"/>
  <c r="O7" i="8" s="1"/>
  <c r="O8" i="8"/>
  <c r="M5" i="8"/>
  <c r="O5" i="8" s="1"/>
  <c r="M6" i="8"/>
  <c r="O6" i="8" s="1"/>
  <c r="M3" i="8"/>
  <c r="O3" i="8" s="1"/>
  <c r="M4" i="8"/>
  <c r="O4" i="8" s="1"/>
  <c r="M31" i="9" l="1"/>
  <c r="M17" i="8"/>
  <c r="O17" i="8" s="1"/>
  <c r="C31" i="8"/>
  <c r="M18" i="8"/>
  <c r="O18" i="8" s="1"/>
  <c r="O29" i="8"/>
  <c r="O31" i="8" l="1"/>
  <c r="M31" i="8"/>
</calcChain>
</file>

<file path=xl/sharedStrings.xml><?xml version="1.0" encoding="utf-8"?>
<sst xmlns="http://schemas.openxmlformats.org/spreadsheetml/2006/main" count="86" uniqueCount="57">
  <si>
    <t>Drina osiguranje a.d.</t>
  </si>
  <si>
    <t>Dunav osiguranje a.d.</t>
  </si>
  <si>
    <t>Euros osiguranje a.d.</t>
  </si>
  <si>
    <t>Grawe osiguranje a.d.</t>
  </si>
  <si>
    <t>Krajina osiguranje a.d.</t>
  </si>
  <si>
    <t>Osiguranje Aura a.d.</t>
  </si>
  <si>
    <t>Osiguranje Garant d.d.</t>
  </si>
  <si>
    <t>Premium osiguranje a.d.</t>
  </si>
  <si>
    <t>SAS - Super P osiguranje a.d.</t>
  </si>
  <si>
    <t>Triglav osiguranje a.d.</t>
  </si>
  <si>
    <t>Wiener osiguranje a.d.</t>
  </si>
  <si>
    <t>Mikrofin osiguranje a.d.</t>
  </si>
  <si>
    <t>Brčko-gas osiguranje d.d.</t>
  </si>
  <si>
    <t>Nešković osiguranje a.d.</t>
  </si>
  <si>
    <t>SAS - Super P osiguranje a.d</t>
  </si>
  <si>
    <t>Balance sheet - assets per insurance company (in KM)</t>
  </si>
  <si>
    <t>A S S E T S</t>
  </si>
  <si>
    <t>A.  FIXED ASSETS (I+II+III+IV)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</si>
  <si>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</si>
  <si>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</si>
  <si>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</si>
  <si>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</si>
  <si>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</si>
  <si>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</si>
  <si>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</si>
  <si>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</si>
  <si>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</si>
  <si>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</si>
  <si>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</si>
  <si>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</si>
  <si>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</si>
  <si>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Balance sheet - liabilities per insurance company (in KM)</t>
  </si>
  <si>
    <t>L I A B I L I T I E S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</si>
  <si>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</si>
  <si>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</si>
  <si>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</si>
  <si>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</si>
  <si>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</si>
  <si>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</si>
  <si>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</si>
  <si>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</si>
  <si>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</si>
  <si>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</si>
  <si>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</si>
  <si>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Income statement - per insurance company (in KM)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</si>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</sst>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3" fontId="15" fillId="2" borderId="1" xfId="2" applyNumberFormat="1" applyFont="1" applyFill="1" applyBorder="1"/>
    <xf numFmtId="0" fontId="16" fillId="0" borderId="0" xfId="0" applyFont="1" applyFill="1"/>
    <xf numFmtId="0" fontId="17" fillId="0" borderId="0" xfId="0" applyFont="1"/>
    <xf numFmtId="0" fontId="12" fillId="3" borderId="0" xfId="0" applyFont="1" applyFill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3" fontId="13" fillId="0" borderId="1" xfId="2" applyNumberFormat="1" applyFont="1" applyFill="1" applyBorder="1" applyAlignment="1" applyProtection="1"/>
    <xf numFmtId="3" fontId="13" fillId="0" borderId="1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13" fillId="2" borderId="1" xfId="2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</cellXfs>
  <cellStyles count="31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9" xfId="25" xr:uid="{00000000-0005-0000-0000-00001D000000}"/>
    <cellStyle name="Percent 2" xfId="5" xr:uid="{00000000-0005-0000-0000-00001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90" zoomScaleNormal="90" workbookViewId="0">
      <selection activeCell="A3" sqref="A3:A4"/>
    </sheetView>
  </sheetViews>
  <sheetFormatPr defaultRowHeight="15" x14ac:dyDescent="0.25"/>
  <cols>
    <col min="1" max="1" width="23.5703125" customWidth="1"/>
    <col min="2" max="2" width="6.5703125" customWidth="1"/>
    <col min="3" max="3" width="11.42578125" bestFit="1" customWidth="1"/>
    <col min="4" max="4" width="12.7109375" customWidth="1"/>
    <col min="5" max="5" width="12.42578125" bestFit="1" customWidth="1"/>
    <col min="6" max="6" width="10.85546875" bestFit="1" customWidth="1"/>
    <col min="8" max="8" width="12.42578125" customWidth="1"/>
    <col min="9" max="9" width="12.7109375" bestFit="1" customWidth="1"/>
    <col min="10" max="10" width="12.28515625" customWidth="1"/>
    <col min="11" max="11" width="12" customWidth="1"/>
    <col min="13" max="13" width="10.85546875" bestFit="1" customWidth="1"/>
    <col min="14" max="14" width="11.28515625" customWidth="1"/>
    <col min="15" max="15" width="10.85546875" bestFit="1" customWidth="1"/>
  </cols>
  <sheetData>
    <row r="1" spans="1:15" ht="15.75" x14ac:dyDescent="0.25">
      <c r="A1" s="9" t="s">
        <v>15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2" customFormat="1" ht="102" customHeight="1" x14ac:dyDescent="0.25">
      <c r="A2" s="23" t="s">
        <v>16</v>
      </c>
      <c r="B2" s="23"/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</row>
    <row r="3" spans="1:15" s="1" customFormat="1" ht="15" customHeight="1" x14ac:dyDescent="0.2">
      <c r="A3" s="24" t="s">
        <v>12</v>
      </c>
      <c r="B3" s="4">
        <v>2022</v>
      </c>
      <c r="C3" s="5">
        <v>24146505.48</v>
      </c>
      <c r="D3" s="5">
        <v>29848.479999999996</v>
      </c>
      <c r="E3" s="5">
        <v>5093677</v>
      </c>
      <c r="F3" s="5">
        <v>19022980</v>
      </c>
      <c r="G3" s="12"/>
      <c r="H3" s="5">
        <v>7749380.6699999999</v>
      </c>
      <c r="I3" s="5">
        <v>3779</v>
      </c>
      <c r="J3" s="5">
        <v>6917441.6699999999</v>
      </c>
      <c r="K3" s="5">
        <v>828160</v>
      </c>
      <c r="L3" s="5"/>
      <c r="M3" s="5">
        <f>C3+H3</f>
        <v>31895886.149999999</v>
      </c>
      <c r="N3" s="5">
        <v>137574</v>
      </c>
      <c r="O3" s="5">
        <f>M3+N3</f>
        <v>32033460.149999999</v>
      </c>
    </row>
    <row r="4" spans="1:15" s="1" customFormat="1" ht="12.75" customHeight="1" x14ac:dyDescent="0.2">
      <c r="A4" s="24"/>
      <c r="B4" s="4">
        <v>2021</v>
      </c>
      <c r="C4" s="5">
        <v>22165689.890000001</v>
      </c>
      <c r="D4" s="5">
        <v>31948.49</v>
      </c>
      <c r="E4" s="5">
        <v>5250722.4000000004</v>
      </c>
      <c r="F4" s="5">
        <v>16883019</v>
      </c>
      <c r="G4" s="12"/>
      <c r="H4" s="5">
        <v>8045114.2999999998</v>
      </c>
      <c r="I4" s="5">
        <v>6179</v>
      </c>
      <c r="J4" s="5">
        <v>7478375.2999999998</v>
      </c>
      <c r="K4" s="5">
        <v>560560</v>
      </c>
      <c r="L4" s="5"/>
      <c r="M4" s="5">
        <f>C4+H4</f>
        <v>30210804.190000001</v>
      </c>
      <c r="N4" s="5">
        <v>50815</v>
      </c>
      <c r="O4" s="5">
        <f t="shared" ref="O4:O30" si="0">M4+N4</f>
        <v>30261619.190000001</v>
      </c>
    </row>
    <row r="5" spans="1:15" s="1" customFormat="1" ht="15" customHeight="1" x14ac:dyDescent="0.2">
      <c r="A5" s="24" t="s">
        <v>0</v>
      </c>
      <c r="B5" s="4">
        <v>2022</v>
      </c>
      <c r="C5" s="5">
        <v>31607993</v>
      </c>
      <c r="D5" s="5">
        <v>68289</v>
      </c>
      <c r="E5" s="5">
        <v>17360497</v>
      </c>
      <c r="F5" s="5">
        <v>14179207</v>
      </c>
      <c r="G5" s="12"/>
      <c r="H5" s="5">
        <v>10717309</v>
      </c>
      <c r="I5" s="5">
        <v>81645</v>
      </c>
      <c r="J5" s="5">
        <v>7775082</v>
      </c>
      <c r="K5" s="5">
        <v>2860582</v>
      </c>
      <c r="L5" s="5"/>
      <c r="M5" s="5">
        <f>C5+H5</f>
        <v>42325302</v>
      </c>
      <c r="N5" s="5">
        <v>64231</v>
      </c>
      <c r="O5" s="5">
        <f>M5+N5</f>
        <v>42389533</v>
      </c>
    </row>
    <row r="6" spans="1:15" s="1" customFormat="1" ht="12.75" customHeight="1" x14ac:dyDescent="0.2">
      <c r="A6" s="24"/>
      <c r="B6" s="4">
        <v>2021</v>
      </c>
      <c r="C6" s="5">
        <v>30339771</v>
      </c>
      <c r="D6" s="5">
        <v>86279</v>
      </c>
      <c r="E6" s="5">
        <v>17257158</v>
      </c>
      <c r="F6" s="5">
        <v>12996334</v>
      </c>
      <c r="G6" s="12"/>
      <c r="H6" s="5">
        <v>10658118</v>
      </c>
      <c r="I6" s="5">
        <v>36720</v>
      </c>
      <c r="J6" s="5">
        <v>8128932</v>
      </c>
      <c r="K6" s="5">
        <v>2492466</v>
      </c>
      <c r="L6" s="5"/>
      <c r="M6" s="5">
        <f>C6+H6</f>
        <v>40997889</v>
      </c>
      <c r="N6" s="5">
        <v>70186</v>
      </c>
      <c r="O6" s="5">
        <f t="shared" si="0"/>
        <v>41068075</v>
      </c>
    </row>
    <row r="7" spans="1:15" s="1" customFormat="1" ht="15" customHeight="1" x14ac:dyDescent="0.2">
      <c r="A7" s="24" t="s">
        <v>1</v>
      </c>
      <c r="B7" s="4">
        <v>2022</v>
      </c>
      <c r="C7" s="5">
        <v>26934801</v>
      </c>
      <c r="D7" s="5">
        <v>15818</v>
      </c>
      <c r="E7" s="13">
        <v>12025552</v>
      </c>
      <c r="F7" s="13">
        <v>14893431</v>
      </c>
      <c r="G7" s="12"/>
      <c r="H7" s="5">
        <v>15735395</v>
      </c>
      <c r="I7" s="5"/>
      <c r="J7" s="5">
        <v>9974256</v>
      </c>
      <c r="K7" s="5">
        <v>5761139</v>
      </c>
      <c r="L7" s="5"/>
      <c r="M7" s="5">
        <f>C7+H7</f>
        <v>42670196</v>
      </c>
      <c r="N7" s="5">
        <v>3322</v>
      </c>
      <c r="O7" s="5">
        <f>M7+N7</f>
        <v>42673518</v>
      </c>
    </row>
    <row r="8" spans="1:15" s="1" customFormat="1" ht="12.75" customHeight="1" x14ac:dyDescent="0.2">
      <c r="A8" s="24"/>
      <c r="B8" s="4">
        <v>2021</v>
      </c>
      <c r="C8" s="5">
        <v>24027110</v>
      </c>
      <c r="D8" s="5">
        <v>23975</v>
      </c>
      <c r="E8" s="5">
        <v>9290339</v>
      </c>
      <c r="F8" s="5">
        <v>14712796</v>
      </c>
      <c r="G8" s="12"/>
      <c r="H8" s="5">
        <v>13794924</v>
      </c>
      <c r="I8" s="5"/>
      <c r="J8" s="5">
        <v>9741507</v>
      </c>
      <c r="K8" s="5">
        <v>4053417</v>
      </c>
      <c r="L8" s="5"/>
      <c r="M8" s="5">
        <v>37822034</v>
      </c>
      <c r="N8" s="5">
        <v>6092</v>
      </c>
      <c r="O8" s="5">
        <f t="shared" si="0"/>
        <v>37828126</v>
      </c>
    </row>
    <row r="9" spans="1:15" s="1" customFormat="1" ht="15" customHeight="1" x14ac:dyDescent="0.2">
      <c r="A9" s="24" t="s">
        <v>2</v>
      </c>
      <c r="B9" s="4">
        <v>2022</v>
      </c>
      <c r="C9" s="5">
        <v>12095589</v>
      </c>
      <c r="D9" s="5">
        <v>12319</v>
      </c>
      <c r="E9" s="5">
        <v>4598885</v>
      </c>
      <c r="F9" s="5">
        <v>7484385</v>
      </c>
      <c r="G9" s="12"/>
      <c r="H9" s="5">
        <v>2555653</v>
      </c>
      <c r="I9" s="5">
        <v>785595</v>
      </c>
      <c r="J9" s="5">
        <v>1173702</v>
      </c>
      <c r="K9" s="5">
        <v>596356</v>
      </c>
      <c r="L9" s="5"/>
      <c r="M9" s="5">
        <f>C9+H9</f>
        <v>14651242</v>
      </c>
      <c r="N9" s="5">
        <v>187907</v>
      </c>
      <c r="O9" s="5">
        <f>M9+N9</f>
        <v>14839149</v>
      </c>
    </row>
    <row r="10" spans="1:15" s="1" customFormat="1" ht="12.75" customHeight="1" x14ac:dyDescent="0.2">
      <c r="A10" s="24"/>
      <c r="B10" s="4">
        <v>2021</v>
      </c>
      <c r="C10" s="5">
        <v>11564734</v>
      </c>
      <c r="D10" s="5">
        <v>20202</v>
      </c>
      <c r="E10" s="5">
        <v>4153942</v>
      </c>
      <c r="F10" s="5">
        <v>7390590</v>
      </c>
      <c r="G10" s="12"/>
      <c r="H10" s="5">
        <v>7042892</v>
      </c>
      <c r="I10" s="5">
        <v>523745</v>
      </c>
      <c r="J10" s="5">
        <v>5995979</v>
      </c>
      <c r="K10" s="5">
        <v>523168</v>
      </c>
      <c r="L10" s="5"/>
      <c r="M10" s="5">
        <f t="shared" ref="M10:M30" si="1">C10+H10</f>
        <v>18607626</v>
      </c>
      <c r="N10" s="5">
        <v>187907</v>
      </c>
      <c r="O10" s="5">
        <f t="shared" si="0"/>
        <v>18795533</v>
      </c>
    </row>
    <row r="11" spans="1:15" s="1" customFormat="1" ht="15" customHeight="1" x14ac:dyDescent="0.2">
      <c r="A11" s="24" t="s">
        <v>3</v>
      </c>
      <c r="B11" s="4">
        <v>2022</v>
      </c>
      <c r="C11" s="5">
        <v>168083311.03999999</v>
      </c>
      <c r="D11" s="5">
        <v>41286</v>
      </c>
      <c r="E11" s="5">
        <v>6510654.040000001</v>
      </c>
      <c r="F11" s="5">
        <v>161531371</v>
      </c>
      <c r="G11" s="12"/>
      <c r="H11" s="5">
        <v>15193284.220000001</v>
      </c>
      <c r="I11" s="5">
        <v>263915</v>
      </c>
      <c r="J11" s="5">
        <v>8350200.2200000007</v>
      </c>
      <c r="K11" s="5">
        <v>6579169</v>
      </c>
      <c r="L11" s="5"/>
      <c r="M11" s="5">
        <f>C11+H11</f>
        <v>183276595.25999999</v>
      </c>
      <c r="N11" s="5">
        <v>9174116</v>
      </c>
      <c r="O11" s="5">
        <f>M11+N11</f>
        <v>192450711.25999999</v>
      </c>
    </row>
    <row r="12" spans="1:15" s="1" customFormat="1" ht="12.75" customHeight="1" x14ac:dyDescent="0.2">
      <c r="A12" s="24"/>
      <c r="B12" s="4">
        <v>2021</v>
      </c>
      <c r="C12" s="5">
        <v>163613727</v>
      </c>
      <c r="D12" s="5">
        <v>47807</v>
      </c>
      <c r="E12" s="5">
        <v>6177579</v>
      </c>
      <c r="F12" s="5">
        <v>157388341</v>
      </c>
      <c r="G12" s="12"/>
      <c r="H12" s="5">
        <v>11218504</v>
      </c>
      <c r="I12" s="5">
        <v>383202</v>
      </c>
      <c r="J12" s="5">
        <v>6011300</v>
      </c>
      <c r="K12" s="5">
        <v>4824002</v>
      </c>
      <c r="L12" s="5"/>
      <c r="M12" s="5">
        <f t="shared" si="1"/>
        <v>174832231</v>
      </c>
      <c r="N12" s="5">
        <v>9178753</v>
      </c>
      <c r="O12" s="5">
        <f t="shared" si="0"/>
        <v>184010984</v>
      </c>
    </row>
    <row r="13" spans="1:15" s="1" customFormat="1" ht="15" customHeight="1" x14ac:dyDescent="0.2">
      <c r="A13" s="24" t="s">
        <v>4</v>
      </c>
      <c r="B13" s="4">
        <v>2022</v>
      </c>
      <c r="C13" s="14">
        <v>16625043.110000001</v>
      </c>
      <c r="D13" s="14"/>
      <c r="E13" s="14">
        <v>10986326.85</v>
      </c>
      <c r="F13" s="5">
        <v>5638716.2599999998</v>
      </c>
      <c r="G13" s="12"/>
      <c r="H13" s="5">
        <v>1800436.2999999998</v>
      </c>
      <c r="I13" s="5">
        <v>57520</v>
      </c>
      <c r="J13" s="5">
        <v>1265903.2999999998</v>
      </c>
      <c r="K13" s="5">
        <v>477013</v>
      </c>
      <c r="L13" s="5"/>
      <c r="M13" s="5">
        <f>C13+H13</f>
        <v>18425479.41</v>
      </c>
      <c r="N13" s="5"/>
      <c r="O13" s="5">
        <f>M13+N13</f>
        <v>18425479.41</v>
      </c>
    </row>
    <row r="14" spans="1:15" s="1" customFormat="1" ht="12.75" customHeight="1" x14ac:dyDescent="0.2">
      <c r="A14" s="24"/>
      <c r="B14" s="4">
        <v>2021</v>
      </c>
      <c r="C14" s="14">
        <v>13887304</v>
      </c>
      <c r="D14" s="14"/>
      <c r="E14" s="14">
        <v>10724351</v>
      </c>
      <c r="F14" s="5">
        <v>3162953</v>
      </c>
      <c r="G14" s="12"/>
      <c r="H14" s="5">
        <v>490551</v>
      </c>
      <c r="I14" s="5"/>
      <c r="J14" s="5">
        <v>15429</v>
      </c>
      <c r="K14" s="5">
        <v>475122</v>
      </c>
      <c r="L14" s="5"/>
      <c r="M14" s="5">
        <f t="shared" si="1"/>
        <v>14377855</v>
      </c>
      <c r="N14" s="5"/>
      <c r="O14" s="5">
        <f t="shared" si="0"/>
        <v>14377855</v>
      </c>
    </row>
    <row r="15" spans="1:15" s="1" customFormat="1" ht="15" customHeight="1" x14ac:dyDescent="0.2">
      <c r="A15" s="24" t="s">
        <v>11</v>
      </c>
      <c r="B15" s="4">
        <v>2022</v>
      </c>
      <c r="C15" s="5">
        <v>15073245</v>
      </c>
      <c r="D15" s="5"/>
      <c r="E15" s="5">
        <v>4207319</v>
      </c>
      <c r="F15" s="5">
        <v>10865926</v>
      </c>
      <c r="G15" s="12"/>
      <c r="H15" s="5">
        <v>8015737</v>
      </c>
      <c r="I15" s="5">
        <v>3165</v>
      </c>
      <c r="J15" s="5">
        <v>7670564</v>
      </c>
      <c r="K15" s="5">
        <v>330018</v>
      </c>
      <c r="L15" s="14">
        <v>11990</v>
      </c>
      <c r="M15" s="5">
        <f>C15+H15</f>
        <v>23088982</v>
      </c>
      <c r="N15" s="5"/>
      <c r="O15" s="5">
        <f>M15+N15</f>
        <v>23088982</v>
      </c>
    </row>
    <row r="16" spans="1:15" s="1" customFormat="1" ht="12.75" customHeight="1" x14ac:dyDescent="0.2">
      <c r="A16" s="24"/>
      <c r="B16" s="4">
        <v>2021</v>
      </c>
      <c r="C16" s="5">
        <v>16516649</v>
      </c>
      <c r="D16" s="5"/>
      <c r="E16" s="5">
        <v>5027311</v>
      </c>
      <c r="F16" s="5">
        <v>11489338</v>
      </c>
      <c r="G16" s="12"/>
      <c r="H16" s="5">
        <v>5422567</v>
      </c>
      <c r="I16" s="5">
        <v>2903</v>
      </c>
      <c r="J16" s="5">
        <v>5016062</v>
      </c>
      <c r="K16" s="5">
        <v>396321</v>
      </c>
      <c r="L16" s="14">
        <v>7281</v>
      </c>
      <c r="M16" s="5">
        <f t="shared" si="1"/>
        <v>21939216</v>
      </c>
      <c r="N16" s="5"/>
      <c r="O16" s="5">
        <f t="shared" si="0"/>
        <v>21939216</v>
      </c>
    </row>
    <row r="17" spans="1:15" s="1" customFormat="1" ht="15" customHeight="1" x14ac:dyDescent="0.2">
      <c r="A17" s="24" t="s">
        <v>13</v>
      </c>
      <c r="B17" s="4">
        <v>2022</v>
      </c>
      <c r="C17" s="5">
        <f>SUM(D17:G17)</f>
        <v>25392292</v>
      </c>
      <c r="D17" s="5">
        <v>12568</v>
      </c>
      <c r="E17" s="5">
        <v>18278311</v>
      </c>
      <c r="F17" s="5">
        <v>7101413</v>
      </c>
      <c r="G17" s="12"/>
      <c r="H17" s="5">
        <f>SUM(I17:L17)</f>
        <v>18434177</v>
      </c>
      <c r="I17" s="5">
        <v>4641</v>
      </c>
      <c r="J17" s="5">
        <v>18380745</v>
      </c>
      <c r="K17" s="5">
        <v>48791</v>
      </c>
      <c r="L17" s="5"/>
      <c r="M17" s="5">
        <f>C17+H17</f>
        <v>43826469</v>
      </c>
      <c r="N17" s="5">
        <v>339</v>
      </c>
      <c r="O17" s="5">
        <f>M17+N17</f>
        <v>43826808</v>
      </c>
    </row>
    <row r="18" spans="1:15" s="1" customFormat="1" ht="12.75" customHeight="1" x14ac:dyDescent="0.2">
      <c r="A18" s="24"/>
      <c r="B18" s="4">
        <v>2021</v>
      </c>
      <c r="C18" s="5">
        <f>SUM(D18:G18)</f>
        <v>31496496</v>
      </c>
      <c r="D18" s="5">
        <v>11647</v>
      </c>
      <c r="E18" s="5">
        <v>20606619</v>
      </c>
      <c r="F18" s="5">
        <v>10878230</v>
      </c>
      <c r="G18" s="12"/>
      <c r="H18" s="5">
        <f>SUM(I18:L18)</f>
        <v>9550235</v>
      </c>
      <c r="I18" s="5">
        <v>8938</v>
      </c>
      <c r="J18" s="5">
        <v>9383324</v>
      </c>
      <c r="K18" s="5">
        <v>157973</v>
      </c>
      <c r="L18" s="5"/>
      <c r="M18" s="5">
        <f t="shared" si="1"/>
        <v>41046731</v>
      </c>
      <c r="N18" s="5">
        <v>2010</v>
      </c>
      <c r="O18" s="5">
        <f t="shared" si="0"/>
        <v>41048741</v>
      </c>
    </row>
    <row r="19" spans="1:15" s="1" customFormat="1" ht="15" customHeight="1" x14ac:dyDescent="0.2">
      <c r="A19" s="24" t="s">
        <v>5</v>
      </c>
      <c r="B19" s="4">
        <v>2022</v>
      </c>
      <c r="C19" s="5">
        <v>18164647</v>
      </c>
      <c r="D19" s="5">
        <v>143219</v>
      </c>
      <c r="E19" s="5">
        <v>15155424</v>
      </c>
      <c r="F19" s="5">
        <v>2866004</v>
      </c>
      <c r="G19" s="12"/>
      <c r="H19" s="5">
        <v>18921986</v>
      </c>
      <c r="I19" s="5">
        <v>55670</v>
      </c>
      <c r="J19" s="5">
        <v>14754560</v>
      </c>
      <c r="K19" s="5">
        <v>4111756</v>
      </c>
      <c r="L19" s="5"/>
      <c r="M19" s="5">
        <f>C19+H19</f>
        <v>37086633</v>
      </c>
      <c r="N19" s="5">
        <v>11287</v>
      </c>
      <c r="O19" s="5">
        <f>M19+N19</f>
        <v>37097920</v>
      </c>
    </row>
    <row r="20" spans="1:15" s="1" customFormat="1" ht="12.75" customHeight="1" x14ac:dyDescent="0.2">
      <c r="A20" s="24"/>
      <c r="B20" s="4">
        <v>2021</v>
      </c>
      <c r="C20" s="5">
        <v>22543894</v>
      </c>
      <c r="D20" s="5">
        <v>113311</v>
      </c>
      <c r="E20" s="5">
        <v>14497774</v>
      </c>
      <c r="F20" s="5">
        <v>7932809</v>
      </c>
      <c r="G20" s="12"/>
      <c r="H20" s="5">
        <v>12493346</v>
      </c>
      <c r="I20" s="5">
        <v>72250</v>
      </c>
      <c r="J20" s="5">
        <v>9675596</v>
      </c>
      <c r="K20" s="5">
        <v>2745500</v>
      </c>
      <c r="L20" s="5"/>
      <c r="M20" s="5">
        <f t="shared" si="1"/>
        <v>35037240</v>
      </c>
      <c r="N20" s="5">
        <v>57392</v>
      </c>
      <c r="O20" s="5">
        <f t="shared" si="0"/>
        <v>35094632</v>
      </c>
    </row>
    <row r="21" spans="1:15" s="1" customFormat="1" ht="15" customHeight="1" x14ac:dyDescent="0.2">
      <c r="A21" s="24" t="s">
        <v>6</v>
      </c>
      <c r="B21" s="4">
        <v>2022</v>
      </c>
      <c r="C21" s="5">
        <v>20815240</v>
      </c>
      <c r="D21" s="5">
        <v>61278</v>
      </c>
      <c r="E21" s="5">
        <v>11353720</v>
      </c>
      <c r="F21" s="5">
        <v>9400242</v>
      </c>
      <c r="G21" s="12"/>
      <c r="H21" s="5">
        <v>2249008</v>
      </c>
      <c r="I21" s="5">
        <v>76620</v>
      </c>
      <c r="J21" s="5">
        <v>1963155</v>
      </c>
      <c r="K21" s="5">
        <v>209233</v>
      </c>
      <c r="L21" s="5"/>
      <c r="M21" s="5">
        <f>C21+H21</f>
        <v>23064248</v>
      </c>
      <c r="N21" s="5"/>
      <c r="O21" s="5">
        <f>M21+N21</f>
        <v>23064248</v>
      </c>
    </row>
    <row r="22" spans="1:15" s="1" customFormat="1" ht="12.75" customHeight="1" x14ac:dyDescent="0.2">
      <c r="A22" s="24"/>
      <c r="B22" s="4">
        <v>2021</v>
      </c>
      <c r="C22" s="5">
        <v>19987054</v>
      </c>
      <c r="D22" s="5">
        <v>85334</v>
      </c>
      <c r="E22" s="5">
        <v>11709741</v>
      </c>
      <c r="F22" s="5">
        <v>8191979</v>
      </c>
      <c r="G22" s="12"/>
      <c r="H22" s="5">
        <v>2027409</v>
      </c>
      <c r="I22" s="5">
        <v>75318</v>
      </c>
      <c r="J22" s="5">
        <v>1777224</v>
      </c>
      <c r="K22" s="5">
        <v>174867</v>
      </c>
      <c r="L22" s="5"/>
      <c r="M22" s="5">
        <f t="shared" si="1"/>
        <v>22014463</v>
      </c>
      <c r="N22" s="5"/>
      <c r="O22" s="5">
        <f t="shared" si="0"/>
        <v>22014463</v>
      </c>
    </row>
    <row r="23" spans="1:15" s="1" customFormat="1" ht="15" customHeight="1" x14ac:dyDescent="0.2">
      <c r="A23" s="24" t="s">
        <v>7</v>
      </c>
      <c r="B23" s="4">
        <v>2022</v>
      </c>
      <c r="C23" s="5">
        <v>10907212</v>
      </c>
      <c r="D23" s="5">
        <v>44554</v>
      </c>
      <c r="E23" s="5">
        <v>3604207</v>
      </c>
      <c r="F23" s="5">
        <v>7258451</v>
      </c>
      <c r="G23" s="12"/>
      <c r="H23" s="5">
        <v>8701013</v>
      </c>
      <c r="I23" s="5">
        <v>2762</v>
      </c>
      <c r="J23" s="5">
        <v>6383790</v>
      </c>
      <c r="K23" s="5">
        <v>2314461</v>
      </c>
      <c r="L23" s="5"/>
      <c r="M23" s="5">
        <f>C23+H23</f>
        <v>19608225</v>
      </c>
      <c r="N23" s="5"/>
      <c r="O23" s="5">
        <f>M23+N23</f>
        <v>19608225</v>
      </c>
    </row>
    <row r="24" spans="1:15" s="1" customFormat="1" ht="12.75" customHeight="1" x14ac:dyDescent="0.2">
      <c r="A24" s="24"/>
      <c r="B24" s="4">
        <v>2021</v>
      </c>
      <c r="C24" s="5">
        <v>7791159</v>
      </c>
      <c r="D24" s="5">
        <v>38923</v>
      </c>
      <c r="E24" s="5">
        <v>1957085</v>
      </c>
      <c r="F24" s="5">
        <v>5795151</v>
      </c>
      <c r="G24" s="12"/>
      <c r="H24" s="5">
        <v>6546698</v>
      </c>
      <c r="I24" s="5">
        <v>26034</v>
      </c>
      <c r="J24" s="5">
        <v>4932575</v>
      </c>
      <c r="K24" s="5">
        <v>1588089</v>
      </c>
      <c r="L24" s="5"/>
      <c r="M24" s="5">
        <f t="shared" si="1"/>
        <v>14337857</v>
      </c>
      <c r="N24" s="5"/>
      <c r="O24" s="5">
        <f t="shared" si="0"/>
        <v>14337857</v>
      </c>
    </row>
    <row r="25" spans="1:15" s="1" customFormat="1" ht="15" customHeight="1" x14ac:dyDescent="0.2">
      <c r="A25" s="24" t="s">
        <v>14</v>
      </c>
      <c r="B25" s="4">
        <v>2022</v>
      </c>
      <c r="C25" s="14">
        <v>6274084</v>
      </c>
      <c r="D25" s="14"/>
      <c r="E25" s="5">
        <v>1525778</v>
      </c>
      <c r="F25" s="5">
        <v>4748306</v>
      </c>
      <c r="G25" s="12"/>
      <c r="H25" s="5">
        <v>2438859</v>
      </c>
      <c r="I25" s="5">
        <v>64</v>
      </c>
      <c r="J25" s="5">
        <v>2208051</v>
      </c>
      <c r="K25" s="5">
        <v>230744</v>
      </c>
      <c r="L25" s="5"/>
      <c r="M25" s="5">
        <f>C25+H25</f>
        <v>8712943</v>
      </c>
      <c r="N25" s="5"/>
      <c r="O25" s="5">
        <f>M25+N25</f>
        <v>8712943</v>
      </c>
    </row>
    <row r="26" spans="1:15" s="1" customFormat="1" ht="12.75" customHeight="1" x14ac:dyDescent="0.2">
      <c r="A26" s="24"/>
      <c r="B26" s="4">
        <v>2021</v>
      </c>
      <c r="C26" s="14">
        <v>5759647</v>
      </c>
      <c r="D26" s="14"/>
      <c r="E26" s="5">
        <v>1549443</v>
      </c>
      <c r="F26" s="5">
        <v>4210204</v>
      </c>
      <c r="G26" s="12"/>
      <c r="H26" s="5">
        <v>2081979</v>
      </c>
      <c r="I26" s="5">
        <v>64</v>
      </c>
      <c r="J26" s="5">
        <v>1850963</v>
      </c>
      <c r="K26" s="5">
        <v>230952</v>
      </c>
      <c r="L26" s="5"/>
      <c r="M26" s="5">
        <f t="shared" si="1"/>
        <v>7841626</v>
      </c>
      <c r="N26" s="5"/>
      <c r="O26" s="5">
        <f t="shared" si="0"/>
        <v>7841626</v>
      </c>
    </row>
    <row r="27" spans="1:15" s="1" customFormat="1" ht="15" customHeight="1" x14ac:dyDescent="0.2">
      <c r="A27" s="24" t="s">
        <v>9</v>
      </c>
      <c r="B27" s="4">
        <v>2022</v>
      </c>
      <c r="C27" s="5">
        <v>19627008.34</v>
      </c>
      <c r="D27" s="5">
        <v>284502.44999999995</v>
      </c>
      <c r="E27" s="5">
        <v>6311702.8800000008</v>
      </c>
      <c r="F27" s="5">
        <v>13030803.009999998</v>
      </c>
      <c r="G27" s="12"/>
      <c r="H27" s="5">
        <v>8213530.4000000004</v>
      </c>
      <c r="I27" s="5">
        <v>387544.62000000011</v>
      </c>
      <c r="J27" s="5">
        <v>3860796.82</v>
      </c>
      <c r="K27" s="5">
        <v>3836727.96</v>
      </c>
      <c r="L27" s="5">
        <v>128461</v>
      </c>
      <c r="M27" s="5">
        <f>C27+H27</f>
        <v>27840538.740000002</v>
      </c>
      <c r="N27" s="5">
        <v>2545673.7599999998</v>
      </c>
      <c r="O27" s="5">
        <f>M27+N27</f>
        <v>30386212.5</v>
      </c>
    </row>
    <row r="28" spans="1:15" s="1" customFormat="1" ht="12.75" x14ac:dyDescent="0.2">
      <c r="A28" s="24"/>
      <c r="B28" s="4">
        <v>2021</v>
      </c>
      <c r="C28" s="5">
        <v>17793010.859999999</v>
      </c>
      <c r="D28" s="5">
        <v>251727</v>
      </c>
      <c r="E28" s="5">
        <v>6577423.9199999999</v>
      </c>
      <c r="F28" s="5">
        <v>10963859.940000001</v>
      </c>
      <c r="G28" s="12"/>
      <c r="H28" s="5">
        <v>7368250</v>
      </c>
      <c r="I28" s="5">
        <v>387067</v>
      </c>
      <c r="J28" s="5">
        <v>2843366</v>
      </c>
      <c r="K28" s="5">
        <v>3968946</v>
      </c>
      <c r="L28" s="5">
        <v>168871</v>
      </c>
      <c r="M28" s="5">
        <f t="shared" si="1"/>
        <v>25161260.859999999</v>
      </c>
      <c r="N28" s="5">
        <v>13856.3</v>
      </c>
      <c r="O28" s="5">
        <f t="shared" si="0"/>
        <v>25175117.16</v>
      </c>
    </row>
    <row r="29" spans="1:15" s="1" customFormat="1" ht="18" customHeight="1" x14ac:dyDescent="0.2">
      <c r="A29" s="24" t="s">
        <v>10</v>
      </c>
      <c r="B29" s="4">
        <v>2022</v>
      </c>
      <c r="C29" s="5">
        <v>52589502</v>
      </c>
      <c r="D29" s="5">
        <v>797428</v>
      </c>
      <c r="E29" s="5">
        <v>10710837</v>
      </c>
      <c r="F29" s="5">
        <v>41081237</v>
      </c>
      <c r="G29" s="12"/>
      <c r="H29" s="5">
        <v>50487157</v>
      </c>
      <c r="I29" s="5">
        <v>136259</v>
      </c>
      <c r="J29" s="5">
        <v>10731287</v>
      </c>
      <c r="K29" s="5">
        <v>39472447</v>
      </c>
      <c r="L29" s="14">
        <v>147164</v>
      </c>
      <c r="M29" s="5">
        <f>C29+H29</f>
        <v>103076659</v>
      </c>
      <c r="N29" s="5">
        <v>2247020</v>
      </c>
      <c r="O29" s="5">
        <f>M29+N29</f>
        <v>105323679</v>
      </c>
    </row>
    <row r="30" spans="1:15" s="1" customFormat="1" ht="12.75" customHeight="1" x14ac:dyDescent="0.2">
      <c r="A30" s="24"/>
      <c r="B30" s="4">
        <v>2021</v>
      </c>
      <c r="C30" s="14">
        <v>53434620.429999992</v>
      </c>
      <c r="D30" s="14">
        <v>884762.41999999993</v>
      </c>
      <c r="E30" s="5">
        <v>10582618.869999999</v>
      </c>
      <c r="F30" s="5">
        <v>41967239.140000001</v>
      </c>
      <c r="G30" s="12"/>
      <c r="H30" s="5">
        <v>25889039.530000005</v>
      </c>
      <c r="I30" s="5">
        <v>287476.17</v>
      </c>
      <c r="J30" s="5">
        <v>8874584.1900000013</v>
      </c>
      <c r="K30" s="5">
        <v>16623277.620000001</v>
      </c>
      <c r="L30" s="5">
        <v>103701.55</v>
      </c>
      <c r="M30" s="5">
        <f t="shared" si="1"/>
        <v>79323659.959999993</v>
      </c>
      <c r="N30" s="5">
        <v>2274184.15</v>
      </c>
      <c r="O30" s="5">
        <f t="shared" si="0"/>
        <v>81597844.109999999</v>
      </c>
    </row>
    <row r="31" spans="1:15" s="8" customFormat="1" ht="15" customHeight="1" x14ac:dyDescent="0.2">
      <c r="A31" s="25" t="s">
        <v>30</v>
      </c>
      <c r="B31" s="15">
        <v>2022</v>
      </c>
      <c r="C31" s="16">
        <f t="shared" ref="C31:N31" si="2">C29+C27+C25+C23+C21+C19+C17+C15+C13+C11+C9+C7+C5+C3</f>
        <v>448336472.97000003</v>
      </c>
      <c r="D31" s="16">
        <f t="shared" si="2"/>
        <v>1511109.93</v>
      </c>
      <c r="E31" s="16">
        <f t="shared" si="2"/>
        <v>127722890.77</v>
      </c>
      <c r="F31" s="16">
        <f t="shared" si="2"/>
        <v>319102472.26999998</v>
      </c>
      <c r="G31" s="16">
        <f t="shared" si="2"/>
        <v>0</v>
      </c>
      <c r="H31" s="16">
        <f t="shared" si="2"/>
        <v>171212925.59</v>
      </c>
      <c r="I31" s="16">
        <f t="shared" si="2"/>
        <v>1859179.62</v>
      </c>
      <c r="J31" s="16">
        <f t="shared" si="2"/>
        <v>101409534.01000001</v>
      </c>
      <c r="K31" s="16">
        <f t="shared" si="2"/>
        <v>67656596.960000008</v>
      </c>
      <c r="L31" s="16">
        <f t="shared" si="2"/>
        <v>287615</v>
      </c>
      <c r="M31" s="16">
        <f t="shared" si="2"/>
        <v>619549398.56000006</v>
      </c>
      <c r="N31" s="16">
        <f t="shared" si="2"/>
        <v>14371469.76</v>
      </c>
      <c r="O31" s="16">
        <f>O29+O27+O25+O23+O21+O19+O17+O15+O13+O11+O9+O7+O5+O3+1</f>
        <v>633920869.32000005</v>
      </c>
    </row>
    <row r="32" spans="1:15" s="8" customFormat="1" ht="12.75" x14ac:dyDescent="0.2">
      <c r="A32" s="25"/>
      <c r="B32" s="15">
        <v>2021</v>
      </c>
      <c r="C32" s="16">
        <f>C30+C28+C26+C24+C22+C20+C18+C16+C14+C12+C10+C8+C6+C4</f>
        <v>440920866.17999995</v>
      </c>
      <c r="D32" s="16">
        <f>D30+D28+D26+D24+D22+D20+D18+D16+D14+D12+D10+D8+D6+D4</f>
        <v>1595915.91</v>
      </c>
      <c r="E32" s="16">
        <f>E30+E28+E26+E24+E22+E20+E18+E16+E14+E12+E10+E8+E6+E4</f>
        <v>125362107.19</v>
      </c>
      <c r="F32" s="16">
        <f>F30+F28+F26+F24+F22+F20+F18+F16+F14+F12+F10+F8+F6+F4</f>
        <v>313962843.07999998</v>
      </c>
      <c r="G32" s="16">
        <f>G30+G28+G26+G24+G22+G20+G18+G16+G14+G12+G10+G8+G6+G4</f>
        <v>0</v>
      </c>
      <c r="H32" s="16">
        <v>122629626</v>
      </c>
      <c r="I32" s="16">
        <v>1809895</v>
      </c>
      <c r="J32" s="16">
        <f>J30+J28+J26+J24+J22+J20+J18+J16+J14+J12+J10+J8+J6+J4</f>
        <v>81725216.489999995</v>
      </c>
      <c r="K32" s="16">
        <f>K30+K28+K26+K24+K22+K20+K18+K16+K14+K12+K10+K8+K6+K4</f>
        <v>38814660.620000005</v>
      </c>
      <c r="L32" s="16">
        <f>L30+L28+L26+L24+L22+L20+L18+L16+L14+L12+L10+L8+L6+L4</f>
        <v>279853.55</v>
      </c>
      <c r="M32" s="16">
        <v>563550492</v>
      </c>
      <c r="N32" s="16">
        <f>N30+N28+N26+N24+N22+N20+N18+N16+N14+N12+N10+N8+N6+N4</f>
        <v>11841195.449999999</v>
      </c>
      <c r="O32" s="16">
        <v>575391687</v>
      </c>
    </row>
  </sheetData>
  <sheetProtection algorithmName="SHA-512" hashValue="GXjA9DT0sVhto5wWyWvUOZ8rtbGi9gV2mVtH52Ye0AliRjx8vJtN8LXJ4Cu5gQcT4oJ82bpWUrdZiAnXVlOD4w==" saltValue="gv2ek9QJeL5kzfwEIMtGjQ==" spinCount="100000" sheet="1" objects="1" scenarios="1" autoFilter="0" pivotTables="0"/>
  <mergeCells count="16">
    <mergeCell ref="A23:A24"/>
    <mergeCell ref="A25:A26"/>
    <mergeCell ref="A27:A28"/>
    <mergeCell ref="A29:A30"/>
    <mergeCell ref="A31:A32"/>
    <mergeCell ref="A21:A22"/>
    <mergeCell ref="A3:A4"/>
    <mergeCell ref="A5:A6"/>
    <mergeCell ref="A7:A8"/>
    <mergeCell ref="A9:A10"/>
    <mergeCell ref="A11:A12"/>
    <mergeCell ref="A2:B2"/>
    <mergeCell ref="A13:A14"/>
    <mergeCell ref="A15:A16"/>
    <mergeCell ref="A17:A18"/>
    <mergeCell ref="A19:A2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90" zoomScaleNormal="90" workbookViewId="0">
      <selection activeCell="A31" sqref="A31:A32"/>
    </sheetView>
  </sheetViews>
  <sheetFormatPr defaultRowHeight="15" x14ac:dyDescent="0.25"/>
  <cols>
    <col min="1" max="1" width="24.140625" customWidth="1"/>
    <col min="2" max="2" width="4.85546875" bestFit="1" customWidth="1"/>
    <col min="3" max="4" width="10.5703125" bestFit="1" customWidth="1"/>
    <col min="5" max="5" width="13.140625" customWidth="1"/>
    <col min="6" max="6" width="9.85546875" bestFit="1" customWidth="1"/>
    <col min="7" max="7" width="14.7109375" customWidth="1"/>
    <col min="8" max="8" width="10.5703125" bestFit="1" customWidth="1"/>
    <col min="9" max="9" width="12.85546875" customWidth="1"/>
    <col min="10" max="10" width="13.42578125" customWidth="1"/>
    <col min="11" max="11" width="10.85546875" bestFit="1" customWidth="1"/>
    <col min="12" max="12" width="11.140625" customWidth="1"/>
    <col min="13" max="13" width="10.5703125" bestFit="1" customWidth="1"/>
  </cols>
  <sheetData>
    <row r="1" spans="1:13" s="1" customFormat="1" ht="15.75" x14ac:dyDescent="0.25">
      <c r="A1" s="9" t="s">
        <v>31</v>
      </c>
    </row>
    <row r="2" spans="1:13" s="10" customFormat="1" ht="40.5" customHeight="1" x14ac:dyDescent="0.2">
      <c r="A2" s="23" t="s">
        <v>32</v>
      </c>
      <c r="B2" s="23"/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</row>
    <row r="3" spans="1:13" s="1" customFormat="1" ht="15" customHeight="1" x14ac:dyDescent="0.2">
      <c r="A3" s="24" t="s">
        <v>12</v>
      </c>
      <c r="B3" s="4">
        <v>2022</v>
      </c>
      <c r="C3" s="5">
        <v>14010219</v>
      </c>
      <c r="D3" s="5">
        <v>7000000</v>
      </c>
      <c r="E3" s="5">
        <v>6399951</v>
      </c>
      <c r="F3" s="5"/>
      <c r="G3" s="17">
        <v>48015</v>
      </c>
      <c r="H3" s="5">
        <v>17837652</v>
      </c>
      <c r="I3" s="5"/>
      <c r="J3" s="5">
        <v>17837652</v>
      </c>
      <c r="K3" s="5">
        <f>C3++G3+H3</f>
        <v>31895886</v>
      </c>
      <c r="L3" s="5">
        <v>137574</v>
      </c>
      <c r="M3" s="5">
        <f>K3+L3</f>
        <v>32033460</v>
      </c>
    </row>
    <row r="4" spans="1:13" s="1" customFormat="1" ht="12.75" customHeight="1" x14ac:dyDescent="0.2">
      <c r="A4" s="24"/>
      <c r="B4" s="4">
        <v>2021</v>
      </c>
      <c r="C4" s="5">
        <v>12992402</v>
      </c>
      <c r="D4" s="5">
        <v>7000000</v>
      </c>
      <c r="E4" s="5">
        <v>5382134</v>
      </c>
      <c r="F4" s="5"/>
      <c r="G4" s="17">
        <v>53504</v>
      </c>
      <c r="H4" s="5">
        <v>17164898</v>
      </c>
      <c r="I4" s="5"/>
      <c r="J4" s="5">
        <v>17164898</v>
      </c>
      <c r="K4" s="5">
        <f t="shared" ref="K4:K30" si="0">C4++G4+H4</f>
        <v>30210804</v>
      </c>
      <c r="L4" s="5">
        <v>50815</v>
      </c>
      <c r="M4" s="5">
        <f t="shared" ref="M4:M30" si="1">K4+L4</f>
        <v>30261619</v>
      </c>
    </row>
    <row r="5" spans="1:13" s="1" customFormat="1" ht="15" customHeight="1" x14ac:dyDescent="0.2">
      <c r="A5" s="24" t="s">
        <v>0</v>
      </c>
      <c r="B5" s="4">
        <v>2022</v>
      </c>
      <c r="C5" s="5">
        <v>14475317</v>
      </c>
      <c r="D5" s="5">
        <v>8087000</v>
      </c>
      <c r="E5" s="5">
        <v>5878324</v>
      </c>
      <c r="F5" s="5"/>
      <c r="G5" s="17">
        <v>119509</v>
      </c>
      <c r="H5" s="5">
        <v>27730476</v>
      </c>
      <c r="I5" s="5">
        <v>425401</v>
      </c>
      <c r="J5" s="5">
        <v>27305075</v>
      </c>
      <c r="K5" s="5">
        <f>C5++G5+H5</f>
        <v>42325302</v>
      </c>
      <c r="L5" s="5">
        <v>64231</v>
      </c>
      <c r="M5" s="5">
        <f>K5+L5</f>
        <v>42389533</v>
      </c>
    </row>
    <row r="6" spans="1:13" s="1" customFormat="1" ht="12.75" customHeight="1" x14ac:dyDescent="0.2">
      <c r="A6" s="24"/>
      <c r="B6" s="4">
        <v>2021</v>
      </c>
      <c r="C6" s="5">
        <v>13263527</v>
      </c>
      <c r="D6" s="5">
        <v>7657000</v>
      </c>
      <c r="E6" s="5">
        <v>5257848</v>
      </c>
      <c r="F6" s="5"/>
      <c r="G6" s="17">
        <v>118839</v>
      </c>
      <c r="H6" s="5">
        <v>27615523</v>
      </c>
      <c r="I6" s="5">
        <v>565621</v>
      </c>
      <c r="J6" s="5">
        <v>27049902</v>
      </c>
      <c r="K6" s="5">
        <f t="shared" si="0"/>
        <v>40997889</v>
      </c>
      <c r="L6" s="5">
        <v>70186</v>
      </c>
      <c r="M6" s="5">
        <f t="shared" si="1"/>
        <v>41068075</v>
      </c>
    </row>
    <row r="7" spans="1:13" s="1" customFormat="1" ht="15" customHeight="1" x14ac:dyDescent="0.2">
      <c r="A7" s="24" t="s">
        <v>1</v>
      </c>
      <c r="B7" s="4">
        <v>2022</v>
      </c>
      <c r="C7" s="5">
        <v>12572682</v>
      </c>
      <c r="D7" s="5">
        <v>15341300</v>
      </c>
      <c r="E7" s="13">
        <v>79124</v>
      </c>
      <c r="F7" s="13"/>
      <c r="G7" s="17">
        <v>64645</v>
      </c>
      <c r="H7" s="5">
        <v>30032869</v>
      </c>
      <c r="I7" s="5">
        <v>828164</v>
      </c>
      <c r="J7" s="5">
        <v>29204705</v>
      </c>
      <c r="K7" s="5">
        <f>C7++G7+H7</f>
        <v>42670196</v>
      </c>
      <c r="L7" s="5">
        <v>3322</v>
      </c>
      <c r="M7" s="5">
        <f>K7+L7</f>
        <v>42673518</v>
      </c>
    </row>
    <row r="8" spans="1:13" s="1" customFormat="1" ht="12.75" customHeight="1" x14ac:dyDescent="0.2">
      <c r="A8" s="24"/>
      <c r="B8" s="4">
        <v>2021</v>
      </c>
      <c r="C8" s="5">
        <v>11687264</v>
      </c>
      <c r="D8" s="5">
        <v>15341300</v>
      </c>
      <c r="E8" s="5">
        <v>26917</v>
      </c>
      <c r="F8" s="5"/>
      <c r="G8" s="17">
        <v>71231</v>
      </c>
      <c r="H8" s="5">
        <v>26063539</v>
      </c>
      <c r="I8" s="5"/>
      <c r="J8" s="5">
        <v>26063539</v>
      </c>
      <c r="K8" s="5">
        <f t="shared" si="0"/>
        <v>37822034</v>
      </c>
      <c r="L8" s="5">
        <v>6092</v>
      </c>
      <c r="M8" s="5">
        <f t="shared" si="1"/>
        <v>37828126</v>
      </c>
    </row>
    <row r="9" spans="1:13" s="1" customFormat="1" ht="15" customHeight="1" x14ac:dyDescent="0.2">
      <c r="A9" s="24" t="s">
        <v>2</v>
      </c>
      <c r="B9" s="4">
        <v>2022</v>
      </c>
      <c r="C9" s="5">
        <v>6035393</v>
      </c>
      <c r="D9" s="5">
        <v>4125000</v>
      </c>
      <c r="E9" s="5">
        <v>1491478</v>
      </c>
      <c r="F9" s="5"/>
      <c r="G9" s="17">
        <v>19759</v>
      </c>
      <c r="H9" s="5">
        <v>8596090</v>
      </c>
      <c r="I9" s="5"/>
      <c r="J9" s="5">
        <v>8596090</v>
      </c>
      <c r="K9" s="5">
        <f>C9++G9+H9</f>
        <v>14651242</v>
      </c>
      <c r="L9" s="5">
        <v>187907</v>
      </c>
      <c r="M9" s="5">
        <f>K9+L9</f>
        <v>14839149</v>
      </c>
    </row>
    <row r="10" spans="1:13" s="1" customFormat="1" ht="12.75" customHeight="1" x14ac:dyDescent="0.2">
      <c r="A10" s="24"/>
      <c r="B10" s="4">
        <v>2021</v>
      </c>
      <c r="C10" s="5">
        <v>10083382</v>
      </c>
      <c r="D10" s="5">
        <v>3125000</v>
      </c>
      <c r="E10" s="5">
        <v>6478621</v>
      </c>
      <c r="F10" s="5"/>
      <c r="G10" s="17">
        <v>12002</v>
      </c>
      <c r="H10" s="5">
        <v>8512242</v>
      </c>
      <c r="I10" s="5"/>
      <c r="J10" s="5">
        <v>8512242</v>
      </c>
      <c r="K10" s="5">
        <f t="shared" si="0"/>
        <v>18607626</v>
      </c>
      <c r="L10" s="5">
        <v>187907</v>
      </c>
      <c r="M10" s="5">
        <f t="shared" si="1"/>
        <v>18795533</v>
      </c>
    </row>
    <row r="11" spans="1:13" s="1" customFormat="1" ht="15" customHeight="1" x14ac:dyDescent="0.2">
      <c r="A11" s="24" t="s">
        <v>3</v>
      </c>
      <c r="B11" s="4">
        <v>2022</v>
      </c>
      <c r="C11" s="5">
        <v>23792096</v>
      </c>
      <c r="D11" s="5">
        <v>13600000</v>
      </c>
      <c r="E11" s="5">
        <v>9545933</v>
      </c>
      <c r="F11" s="5"/>
      <c r="G11" s="17">
        <v>133229779</v>
      </c>
      <c r="H11" s="5">
        <v>26254720</v>
      </c>
      <c r="I11" s="5">
        <v>1239349</v>
      </c>
      <c r="J11" s="5">
        <v>25015371</v>
      </c>
      <c r="K11" s="5">
        <f>C11++G11+H11</f>
        <v>183276595</v>
      </c>
      <c r="L11" s="5">
        <v>9174116</v>
      </c>
      <c r="M11" s="5">
        <f>K11+L11</f>
        <v>192450711</v>
      </c>
    </row>
    <row r="12" spans="1:13" s="1" customFormat="1" ht="12.75" customHeight="1" x14ac:dyDescent="0.2">
      <c r="A12" s="24"/>
      <c r="B12" s="4">
        <v>2021</v>
      </c>
      <c r="C12" s="5">
        <v>27449393</v>
      </c>
      <c r="D12" s="5">
        <v>13600000</v>
      </c>
      <c r="E12" s="5">
        <v>9690605</v>
      </c>
      <c r="F12" s="5"/>
      <c r="G12" s="17">
        <v>123358254</v>
      </c>
      <c r="H12" s="5">
        <v>24024584</v>
      </c>
      <c r="I12" s="5">
        <v>617671</v>
      </c>
      <c r="J12" s="5">
        <v>23406913</v>
      </c>
      <c r="K12" s="5">
        <f t="shared" si="0"/>
        <v>174832231</v>
      </c>
      <c r="L12" s="5">
        <v>9178753</v>
      </c>
      <c r="M12" s="5">
        <f t="shared" si="1"/>
        <v>184010984</v>
      </c>
    </row>
    <row r="13" spans="1:13" s="1" customFormat="1" ht="15" customHeight="1" x14ac:dyDescent="0.2">
      <c r="A13" s="24" t="s">
        <v>4</v>
      </c>
      <c r="B13" s="4">
        <v>2022</v>
      </c>
      <c r="C13" s="14">
        <v>7220467</v>
      </c>
      <c r="D13" s="14">
        <v>20668191</v>
      </c>
      <c r="E13" s="14">
        <v>337188</v>
      </c>
      <c r="F13" s="5">
        <v>11157026</v>
      </c>
      <c r="G13" s="17">
        <v>73549</v>
      </c>
      <c r="H13" s="5">
        <v>11131463</v>
      </c>
      <c r="I13" s="5"/>
      <c r="J13" s="5">
        <v>11131463</v>
      </c>
      <c r="K13" s="5">
        <f>C13++G13+H13</f>
        <v>18425479</v>
      </c>
      <c r="L13" s="5"/>
      <c r="M13" s="5">
        <f>K13+L13</f>
        <v>18425479</v>
      </c>
    </row>
    <row r="14" spans="1:13" s="1" customFormat="1" ht="12.75" customHeight="1" x14ac:dyDescent="0.2">
      <c r="A14" s="24"/>
      <c r="B14" s="4">
        <v>2021</v>
      </c>
      <c r="C14" s="14">
        <v>3955510</v>
      </c>
      <c r="D14" s="14">
        <v>13668191</v>
      </c>
      <c r="E14" s="14"/>
      <c r="F14" s="5">
        <v>11157025</v>
      </c>
      <c r="G14" s="17">
        <v>97960</v>
      </c>
      <c r="H14" s="5">
        <v>10324385</v>
      </c>
      <c r="I14" s="5">
        <v>67410</v>
      </c>
      <c r="J14" s="5">
        <v>10256975</v>
      </c>
      <c r="K14" s="5">
        <f t="shared" si="0"/>
        <v>14377855</v>
      </c>
      <c r="L14" s="5"/>
      <c r="M14" s="5">
        <f t="shared" si="1"/>
        <v>14377855</v>
      </c>
    </row>
    <row r="15" spans="1:13" s="1" customFormat="1" ht="15" customHeight="1" x14ac:dyDescent="0.2">
      <c r="A15" s="24" t="s">
        <v>11</v>
      </c>
      <c r="B15" s="4">
        <v>2022</v>
      </c>
      <c r="C15" s="5">
        <v>10219821</v>
      </c>
      <c r="D15" s="5">
        <v>7000000</v>
      </c>
      <c r="E15" s="5">
        <v>2445391</v>
      </c>
      <c r="F15" s="5"/>
      <c r="G15" s="17">
        <v>18773</v>
      </c>
      <c r="H15" s="5">
        <v>12850388</v>
      </c>
      <c r="I15" s="5">
        <v>557918</v>
      </c>
      <c r="J15" s="5">
        <v>12292470</v>
      </c>
      <c r="K15" s="5">
        <f>C15++G15+H15</f>
        <v>23088982</v>
      </c>
      <c r="L15" s="14"/>
      <c r="M15" s="5">
        <f>K15+L15</f>
        <v>23088982</v>
      </c>
    </row>
    <row r="16" spans="1:13" s="1" customFormat="1" ht="12.75" customHeight="1" x14ac:dyDescent="0.2">
      <c r="A16" s="24"/>
      <c r="B16" s="4">
        <v>2021</v>
      </c>
      <c r="C16" s="5">
        <v>9856381</v>
      </c>
      <c r="D16" s="5">
        <v>6000000</v>
      </c>
      <c r="E16" s="5">
        <v>3056211</v>
      </c>
      <c r="F16" s="5"/>
      <c r="G16" s="17">
        <v>22406</v>
      </c>
      <c r="H16" s="5">
        <v>12060429</v>
      </c>
      <c r="I16" s="5">
        <v>642960</v>
      </c>
      <c r="J16" s="5">
        <v>11417469</v>
      </c>
      <c r="K16" s="5">
        <f t="shared" si="0"/>
        <v>21939216</v>
      </c>
      <c r="L16" s="14"/>
      <c r="M16" s="5">
        <f t="shared" si="1"/>
        <v>21939216</v>
      </c>
    </row>
    <row r="17" spans="1:13" s="1" customFormat="1" ht="15" customHeight="1" x14ac:dyDescent="0.2">
      <c r="A17" s="24" t="s">
        <v>13</v>
      </c>
      <c r="B17" s="4">
        <v>2022</v>
      </c>
      <c r="C17" s="5">
        <v>21901534</v>
      </c>
      <c r="D17" s="5">
        <v>10000000</v>
      </c>
      <c r="E17" s="5">
        <v>9590150</v>
      </c>
      <c r="F17" s="5"/>
      <c r="G17" s="17">
        <v>90469</v>
      </c>
      <c r="H17" s="5">
        <v>21834466</v>
      </c>
      <c r="I17" s="5">
        <v>36293</v>
      </c>
      <c r="J17" s="5">
        <v>21798173</v>
      </c>
      <c r="K17" s="5">
        <f>C17++G17+H17</f>
        <v>43826469</v>
      </c>
      <c r="L17" s="5">
        <v>339</v>
      </c>
      <c r="M17" s="5">
        <f>K17+L17</f>
        <v>43826808</v>
      </c>
    </row>
    <row r="18" spans="1:13" s="1" customFormat="1" ht="14.25" customHeight="1" x14ac:dyDescent="0.2">
      <c r="A18" s="24"/>
      <c r="B18" s="4">
        <v>2021</v>
      </c>
      <c r="C18" s="5">
        <v>19932354</v>
      </c>
      <c r="D18" s="5">
        <v>10000000</v>
      </c>
      <c r="E18" s="5">
        <v>7538682</v>
      </c>
      <c r="F18" s="5"/>
      <c r="G18" s="17">
        <v>78174</v>
      </c>
      <c r="H18" s="5">
        <v>21036203</v>
      </c>
      <c r="I18" s="5">
        <v>84998</v>
      </c>
      <c r="J18" s="5">
        <v>20951205</v>
      </c>
      <c r="K18" s="5">
        <f t="shared" si="0"/>
        <v>41046731</v>
      </c>
      <c r="L18" s="5">
        <v>2010</v>
      </c>
      <c r="M18" s="5">
        <f t="shared" si="1"/>
        <v>41048741</v>
      </c>
    </row>
    <row r="19" spans="1:13" s="1" customFormat="1" ht="15" customHeight="1" x14ac:dyDescent="0.2">
      <c r="A19" s="24" t="s">
        <v>5</v>
      </c>
      <c r="B19" s="4">
        <v>2022</v>
      </c>
      <c r="C19" s="5">
        <v>9022563</v>
      </c>
      <c r="D19" s="5">
        <v>6250000</v>
      </c>
      <c r="E19" s="5">
        <v>2252146</v>
      </c>
      <c r="F19" s="5"/>
      <c r="G19" s="17">
        <v>73429</v>
      </c>
      <c r="H19" s="5">
        <v>27990641</v>
      </c>
      <c r="I19" s="5">
        <v>5737500</v>
      </c>
      <c r="J19" s="5">
        <v>22253141</v>
      </c>
      <c r="K19" s="5">
        <f>C19++G19+H19</f>
        <v>37086633</v>
      </c>
      <c r="L19" s="5">
        <v>11287</v>
      </c>
      <c r="M19" s="5">
        <f>K19+L19</f>
        <v>37097920</v>
      </c>
    </row>
    <row r="20" spans="1:13" s="1" customFormat="1" ht="12.75" customHeight="1" x14ac:dyDescent="0.2">
      <c r="A20" s="24"/>
      <c r="B20" s="4">
        <v>2021</v>
      </c>
      <c r="C20" s="5">
        <v>8180076</v>
      </c>
      <c r="D20" s="5">
        <v>5250000</v>
      </c>
      <c r="E20" s="5">
        <v>2428346</v>
      </c>
      <c r="F20" s="5"/>
      <c r="G20" s="17">
        <v>73429</v>
      </c>
      <c r="H20" s="5">
        <v>26783735</v>
      </c>
      <c r="I20" s="5">
        <v>6412500</v>
      </c>
      <c r="J20" s="5">
        <v>20371235</v>
      </c>
      <c r="K20" s="5">
        <f t="shared" si="0"/>
        <v>35037240</v>
      </c>
      <c r="L20" s="5">
        <v>57392</v>
      </c>
      <c r="M20" s="5">
        <f t="shared" si="1"/>
        <v>35094632</v>
      </c>
    </row>
    <row r="21" spans="1:13" s="1" customFormat="1" ht="15" customHeight="1" x14ac:dyDescent="0.2">
      <c r="A21" s="24" t="s">
        <v>6</v>
      </c>
      <c r="B21" s="4">
        <v>2022</v>
      </c>
      <c r="C21" s="5">
        <v>12498627</v>
      </c>
      <c r="D21" s="5">
        <v>7000000</v>
      </c>
      <c r="E21" s="5">
        <v>4798553</v>
      </c>
      <c r="F21" s="5"/>
      <c r="G21" s="17">
        <v>0</v>
      </c>
      <c r="H21" s="5">
        <v>10565621</v>
      </c>
      <c r="I21" s="5"/>
      <c r="J21" s="5">
        <v>10565621</v>
      </c>
      <c r="K21" s="5">
        <f>C21++G21+H21</f>
        <v>23064248</v>
      </c>
      <c r="L21" s="5"/>
      <c r="M21" s="5">
        <f>K21+L21</f>
        <v>23064248</v>
      </c>
    </row>
    <row r="22" spans="1:13" s="1" customFormat="1" ht="12.75" customHeight="1" x14ac:dyDescent="0.2">
      <c r="A22" s="24"/>
      <c r="B22" s="4">
        <v>2021</v>
      </c>
      <c r="C22" s="5">
        <v>11885591</v>
      </c>
      <c r="D22" s="5">
        <v>7000000</v>
      </c>
      <c r="E22" s="5">
        <v>4185517</v>
      </c>
      <c r="F22" s="5"/>
      <c r="G22" s="17">
        <v>0</v>
      </c>
      <c r="H22" s="5">
        <v>10128872</v>
      </c>
      <c r="I22" s="5"/>
      <c r="J22" s="5">
        <v>10128872</v>
      </c>
      <c r="K22" s="5">
        <f t="shared" si="0"/>
        <v>22014463</v>
      </c>
      <c r="L22" s="5"/>
      <c r="M22" s="5">
        <f t="shared" si="1"/>
        <v>22014463</v>
      </c>
    </row>
    <row r="23" spans="1:13" s="1" customFormat="1" ht="15" customHeight="1" x14ac:dyDescent="0.2">
      <c r="A23" s="24" t="s">
        <v>7</v>
      </c>
      <c r="B23" s="4">
        <v>2022</v>
      </c>
      <c r="C23" s="5">
        <v>7413118</v>
      </c>
      <c r="D23" s="5">
        <v>6000000</v>
      </c>
      <c r="E23" s="5">
        <v>1319933</v>
      </c>
      <c r="F23" s="5"/>
      <c r="G23" s="17">
        <v>0</v>
      </c>
      <c r="H23" s="5">
        <v>12195107</v>
      </c>
      <c r="I23" s="5">
        <v>1325446</v>
      </c>
      <c r="J23" s="5">
        <v>10869661</v>
      </c>
      <c r="K23" s="5">
        <f>C23++G23+H23</f>
        <v>19608225</v>
      </c>
      <c r="L23" s="5"/>
      <c r="M23" s="5">
        <f>K23+L23</f>
        <v>19608225</v>
      </c>
    </row>
    <row r="24" spans="1:13" s="1" customFormat="1" ht="12.75" customHeight="1" x14ac:dyDescent="0.2">
      <c r="A24" s="24"/>
      <c r="B24" s="4">
        <v>2021</v>
      </c>
      <c r="C24" s="5">
        <v>6263722</v>
      </c>
      <c r="D24" s="5">
        <v>5097300</v>
      </c>
      <c r="E24" s="5">
        <v>1129717</v>
      </c>
      <c r="F24" s="5"/>
      <c r="G24" s="17">
        <v>0</v>
      </c>
      <c r="H24" s="5">
        <v>8074135</v>
      </c>
      <c r="I24" s="5"/>
      <c r="J24" s="5">
        <v>8074135</v>
      </c>
      <c r="K24" s="5">
        <f t="shared" si="0"/>
        <v>14337857</v>
      </c>
      <c r="L24" s="5"/>
      <c r="M24" s="5">
        <f t="shared" si="1"/>
        <v>14337857</v>
      </c>
    </row>
    <row r="25" spans="1:13" s="1" customFormat="1" ht="15" customHeight="1" x14ac:dyDescent="0.2">
      <c r="A25" s="24" t="s">
        <v>8</v>
      </c>
      <c r="B25" s="4">
        <v>2022</v>
      </c>
      <c r="C25" s="14">
        <v>6024186</v>
      </c>
      <c r="D25" s="14">
        <v>4420000</v>
      </c>
      <c r="E25" s="5">
        <v>1171591</v>
      </c>
      <c r="F25" s="5"/>
      <c r="G25" s="17">
        <v>19215</v>
      </c>
      <c r="H25" s="5">
        <v>2669542</v>
      </c>
      <c r="I25" s="5"/>
      <c r="J25" s="5">
        <v>2669542</v>
      </c>
      <c r="K25" s="5">
        <f>C25++G25+H25</f>
        <v>8712943</v>
      </c>
      <c r="L25" s="5"/>
      <c r="M25" s="5">
        <f>K25+L25</f>
        <v>8712943</v>
      </c>
    </row>
    <row r="26" spans="1:13" s="1" customFormat="1" ht="12.75" customHeight="1" x14ac:dyDescent="0.2">
      <c r="A26" s="24"/>
      <c r="B26" s="4">
        <v>2021</v>
      </c>
      <c r="C26" s="14">
        <v>5123534</v>
      </c>
      <c r="D26" s="14">
        <v>3420000</v>
      </c>
      <c r="E26" s="5">
        <v>1311005</v>
      </c>
      <c r="F26" s="5"/>
      <c r="G26" s="17">
        <v>16020</v>
      </c>
      <c r="H26" s="5">
        <v>2702072</v>
      </c>
      <c r="I26" s="5"/>
      <c r="J26" s="5">
        <v>2702072</v>
      </c>
      <c r="K26" s="5">
        <f t="shared" si="0"/>
        <v>7841626</v>
      </c>
      <c r="L26" s="5"/>
      <c r="M26" s="5">
        <f t="shared" si="1"/>
        <v>7841626</v>
      </c>
    </row>
    <row r="27" spans="1:13" s="1" customFormat="1" ht="15" customHeight="1" x14ac:dyDescent="0.2">
      <c r="A27" s="24" t="s">
        <v>9</v>
      </c>
      <c r="B27" s="4">
        <v>2022</v>
      </c>
      <c r="C27" s="5">
        <v>10367322</v>
      </c>
      <c r="D27" s="5">
        <v>9334000</v>
      </c>
      <c r="E27" s="5">
        <v>83735</v>
      </c>
      <c r="F27" s="5"/>
      <c r="G27" s="17">
        <v>171952</v>
      </c>
      <c r="H27" s="5">
        <v>17301265</v>
      </c>
      <c r="I27" s="5">
        <v>2027855</v>
      </c>
      <c r="J27" s="5">
        <v>15273410</v>
      </c>
      <c r="K27" s="5">
        <f>C27++G27+H27</f>
        <v>27840539</v>
      </c>
      <c r="L27" s="5">
        <v>2545674</v>
      </c>
      <c r="M27" s="5">
        <f>K27+L27</f>
        <v>30386213</v>
      </c>
    </row>
    <row r="28" spans="1:13" s="1" customFormat="1" ht="12.75" customHeight="1" x14ac:dyDescent="0.2">
      <c r="A28" s="24"/>
      <c r="B28" s="4">
        <v>2021</v>
      </c>
      <c r="C28" s="5">
        <v>8299763</v>
      </c>
      <c r="D28" s="5">
        <v>7556000</v>
      </c>
      <c r="E28" s="5">
        <v>158557</v>
      </c>
      <c r="F28" s="5">
        <v>592173</v>
      </c>
      <c r="G28" s="17">
        <v>154010</v>
      </c>
      <c r="H28" s="5">
        <v>16707488</v>
      </c>
      <c r="I28" s="5">
        <v>1917388</v>
      </c>
      <c r="J28" s="5">
        <v>14790100</v>
      </c>
      <c r="K28" s="5">
        <f t="shared" si="0"/>
        <v>25161261</v>
      </c>
      <c r="L28" s="5">
        <v>13856</v>
      </c>
      <c r="M28" s="5">
        <f t="shared" si="1"/>
        <v>25175117</v>
      </c>
    </row>
    <row r="29" spans="1:13" s="1" customFormat="1" ht="15" customHeight="1" x14ac:dyDescent="0.2">
      <c r="A29" s="24" t="s">
        <v>10</v>
      </c>
      <c r="B29" s="4">
        <v>2022</v>
      </c>
      <c r="C29" s="5">
        <v>17403833</v>
      </c>
      <c r="D29" s="5">
        <v>13043400</v>
      </c>
      <c r="E29" s="5">
        <v>211608</v>
      </c>
      <c r="F29" s="5"/>
      <c r="G29" s="17">
        <v>15401933</v>
      </c>
      <c r="H29" s="5">
        <v>70270893</v>
      </c>
      <c r="I29" s="5">
        <v>443585</v>
      </c>
      <c r="J29" s="5">
        <v>69827308</v>
      </c>
      <c r="K29" s="5">
        <f>C29++G29+H29</f>
        <v>103076659</v>
      </c>
      <c r="L29" s="14">
        <v>2247020</v>
      </c>
      <c r="M29" s="5">
        <f>K29+L29</f>
        <v>105323679</v>
      </c>
    </row>
    <row r="30" spans="1:13" s="1" customFormat="1" ht="12.75" customHeight="1" x14ac:dyDescent="0.2">
      <c r="A30" s="24"/>
      <c r="B30" s="4">
        <v>2021</v>
      </c>
      <c r="C30" s="14">
        <v>17444021.969999999</v>
      </c>
      <c r="D30" s="14">
        <v>10043400</v>
      </c>
      <c r="E30" s="5">
        <v>141238.6900000032</v>
      </c>
      <c r="F30" s="5"/>
      <c r="G30" s="17">
        <v>15243839.060000001</v>
      </c>
      <c r="H30" s="5">
        <v>46635798.960000001</v>
      </c>
      <c r="I30" s="5"/>
      <c r="J30" s="5">
        <v>46635799</v>
      </c>
      <c r="K30" s="5">
        <f t="shared" si="0"/>
        <v>79323659.99000001</v>
      </c>
      <c r="L30" s="5">
        <v>2274184.15</v>
      </c>
      <c r="M30" s="5">
        <f t="shared" si="1"/>
        <v>81597844.140000015</v>
      </c>
    </row>
    <row r="31" spans="1:13" s="8" customFormat="1" ht="15" customHeight="1" x14ac:dyDescent="0.2">
      <c r="A31" s="25" t="s">
        <v>30</v>
      </c>
      <c r="B31" s="6">
        <v>2022</v>
      </c>
      <c r="C31" s="7">
        <f>C29+C27+C25+C23+C21+C19+C17+C15+C13+C11+C9+C7+C5+C3</f>
        <v>172957178</v>
      </c>
      <c r="D31" s="7">
        <f>D29+D27+D25+D23+D21+D19+D17+D15+D13+D11+D9+D7+D5+D3</f>
        <v>131868891</v>
      </c>
      <c r="E31" s="7">
        <f>E29+E27+E25+E23+E21+E19+E17+E15+E13+E11+E9+E7+E5+E3</f>
        <v>45605105</v>
      </c>
      <c r="F31" s="7">
        <f>F29+F27+F25+F23+F21+F19+F17+F15+F13+F11+F9+F7+F5+F3</f>
        <v>11157026</v>
      </c>
      <c r="G31" s="7">
        <v>149331028</v>
      </c>
      <c r="H31" s="7">
        <f>H29+H27+H25+H23+H21+H19+H17+H15+H13+H11+H9+H7+H5+H3</f>
        <v>297261193</v>
      </c>
      <c r="I31" s="7">
        <f>I29+I27+I25+I23+I21+I19+I17+I15+I13+I11+I9+I7+I5+I3</f>
        <v>12621511</v>
      </c>
      <c r="J31" s="7">
        <f>J29+J27+J25+J23+J21+J19+J17+J15+J13+J11+J9+J7+J5+J3</f>
        <v>284639682</v>
      </c>
      <c r="K31" s="7">
        <v>619549399</v>
      </c>
      <c r="L31" s="7">
        <f>L29+L27+L25+L23+L21+L19+L17+L15+L13+L11+L9+L7+L5+L3</f>
        <v>14371470</v>
      </c>
      <c r="M31" s="7">
        <f>M29+M27+M25+M23+M21+M19+M17+M15+M13+M11+M9+M7+M5+M3+1</f>
        <v>633920869</v>
      </c>
    </row>
    <row r="32" spans="1:13" s="8" customFormat="1" ht="12.75" x14ac:dyDescent="0.2">
      <c r="A32" s="25"/>
      <c r="B32" s="6">
        <v>2021</v>
      </c>
      <c r="C32" s="7">
        <v>166416922</v>
      </c>
      <c r="D32" s="7">
        <f t="shared" ref="D32:F32" si="2">D30+D28+D26+D24+D22+D20+D18+D16+D14+D12+D10+D8+D6+D4</f>
        <v>114758191</v>
      </c>
      <c r="E32" s="7">
        <f t="shared" si="2"/>
        <v>46785398.690000005</v>
      </c>
      <c r="F32" s="7">
        <f t="shared" si="2"/>
        <v>11749198</v>
      </c>
      <c r="G32" s="7">
        <v>139299664</v>
      </c>
      <c r="H32" s="7">
        <v>257833906</v>
      </c>
      <c r="I32" s="7">
        <f>I30+I28+I26+I24+I22+I20+I18+I16+I14+I12+I10+I8+I6+I4</f>
        <v>10308548</v>
      </c>
      <c r="J32" s="7">
        <v>247525358</v>
      </c>
      <c r="K32" s="7">
        <v>563550492</v>
      </c>
      <c r="L32" s="7">
        <f>L30+L28+L26+L24+L22+L20+L18+L16+L14+L12+L10+L8+L6+L4</f>
        <v>11841195.15</v>
      </c>
      <c r="M32" s="7">
        <v>575391687</v>
      </c>
    </row>
  </sheetData>
  <sheetProtection algorithmName="SHA-512" hashValue="omscgOJz9+R6D+i7Y62oxPCErEs629+Cv4sqGyEyYxmh251zncshanRizDSXtUgWP+aFo1Jxfsf5BGn4OfWkdw==" saltValue="ZZlSXLEWurEwjzP6XZ//tA==" spinCount="100000" sheet="1" objects="1" scenarios="1" autoFilter="0" pivotTables="0"/>
  <mergeCells count="16">
    <mergeCell ref="A31:A32"/>
    <mergeCell ref="A17:A18"/>
    <mergeCell ref="A19:A20"/>
    <mergeCell ref="A21:A22"/>
    <mergeCell ref="A23:A24"/>
    <mergeCell ref="A27:A28"/>
    <mergeCell ref="A29:A30"/>
    <mergeCell ref="A25:A26"/>
    <mergeCell ref="A15:A16"/>
    <mergeCell ref="A13:A14"/>
    <mergeCell ref="A2:B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="90" zoomScaleNormal="90" workbookViewId="0">
      <selection activeCell="A31" sqref="A31:A32"/>
    </sheetView>
  </sheetViews>
  <sheetFormatPr defaultRowHeight="15" x14ac:dyDescent="0.25"/>
  <cols>
    <col min="1" max="1" width="22.42578125" style="19" customWidth="1"/>
    <col min="3" max="3" width="11.28515625" customWidth="1"/>
    <col min="4" max="4" width="11.5703125" customWidth="1"/>
    <col min="5" max="5" width="12" customWidth="1"/>
    <col min="6" max="6" width="12.42578125" customWidth="1"/>
    <col min="9" max="9" width="12.140625" customWidth="1"/>
    <col min="10" max="10" width="11.85546875" customWidth="1"/>
    <col min="11" max="11" width="13.85546875" customWidth="1"/>
    <col min="12" max="12" width="14.28515625" customWidth="1"/>
    <col min="13" max="13" width="13.7109375" customWidth="1"/>
  </cols>
  <sheetData>
    <row r="1" spans="1:13" ht="15.75" x14ac:dyDescent="0.25">
      <c r="A1" s="9" t="s">
        <v>44</v>
      </c>
    </row>
    <row r="2" spans="1:13" s="18" customFormat="1" ht="81" customHeight="1" x14ac:dyDescent="0.2">
      <c r="A2" s="23" t="s">
        <v>45</v>
      </c>
      <c r="B2" s="23"/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</row>
    <row r="3" spans="1:13" x14ac:dyDescent="0.25">
      <c r="A3" s="24" t="s">
        <v>12</v>
      </c>
      <c r="B3" s="4">
        <v>2022</v>
      </c>
      <c r="C3" s="5">
        <v>17211368</v>
      </c>
      <c r="D3" s="5">
        <v>13825389</v>
      </c>
      <c r="E3" s="5">
        <v>1658454</v>
      </c>
      <c r="F3" s="5">
        <v>119923</v>
      </c>
      <c r="G3" s="17">
        <v>79445</v>
      </c>
      <c r="H3" s="5">
        <v>409965</v>
      </c>
      <c r="I3" s="5"/>
      <c r="J3" s="5">
        <v>28121</v>
      </c>
      <c r="K3" s="5"/>
      <c r="L3" s="5"/>
      <c r="M3" s="5">
        <v>4217817</v>
      </c>
    </row>
    <row r="4" spans="1:13" ht="12.75" customHeight="1" x14ac:dyDescent="0.25">
      <c r="A4" s="24"/>
      <c r="B4" s="4">
        <v>2021</v>
      </c>
      <c r="C4" s="5">
        <v>16538372</v>
      </c>
      <c r="D4" s="5">
        <v>11441021</v>
      </c>
      <c r="E4" s="5">
        <v>522268</v>
      </c>
      <c r="F4" s="5">
        <v>100753</v>
      </c>
      <c r="G4" s="17">
        <v>87546</v>
      </c>
      <c r="H4" s="5">
        <v>603290</v>
      </c>
      <c r="I4" s="5"/>
      <c r="J4" s="5"/>
      <c r="K4" s="5"/>
      <c r="L4" s="5"/>
      <c r="M4" s="5">
        <v>4440508</v>
      </c>
    </row>
    <row r="5" spans="1:13" x14ac:dyDescent="0.25">
      <c r="A5" s="24" t="s">
        <v>0</v>
      </c>
      <c r="B5" s="4">
        <v>2022</v>
      </c>
      <c r="C5" s="5">
        <v>25474219</v>
      </c>
      <c r="D5" s="5">
        <v>19156911</v>
      </c>
      <c r="E5" s="5">
        <v>493260</v>
      </c>
      <c r="F5" s="5">
        <v>38065</v>
      </c>
      <c r="G5" s="17">
        <v>733512</v>
      </c>
      <c r="H5" s="5">
        <v>612771</v>
      </c>
      <c r="I5" s="5">
        <v>19464</v>
      </c>
      <c r="J5" s="5">
        <v>382527</v>
      </c>
      <c r="K5" s="5"/>
      <c r="L5" s="5"/>
      <c r="M5" s="5">
        <v>5873476</v>
      </c>
    </row>
    <row r="6" spans="1:13" ht="15" customHeight="1" x14ac:dyDescent="0.25">
      <c r="A6" s="24"/>
      <c r="B6" s="4">
        <v>2021</v>
      </c>
      <c r="C6" s="5">
        <v>24914339</v>
      </c>
      <c r="D6" s="5">
        <v>19316892</v>
      </c>
      <c r="E6" s="5">
        <v>503494</v>
      </c>
      <c r="F6" s="5">
        <v>38701</v>
      </c>
      <c r="G6" s="17">
        <v>481321</v>
      </c>
      <c r="H6" s="5">
        <v>611890</v>
      </c>
      <c r="I6" s="5">
        <v>38545</v>
      </c>
      <c r="J6" s="5">
        <v>146771</v>
      </c>
      <c r="K6" s="5"/>
      <c r="L6" s="5"/>
      <c r="M6" s="5">
        <v>5235559</v>
      </c>
    </row>
    <row r="7" spans="1:13" x14ac:dyDescent="0.25">
      <c r="A7" s="24" t="s">
        <v>1</v>
      </c>
      <c r="B7" s="4">
        <v>2022</v>
      </c>
      <c r="C7" s="5">
        <v>30344428</v>
      </c>
      <c r="D7" s="5">
        <v>31656931</v>
      </c>
      <c r="E7" s="13">
        <v>359591</v>
      </c>
      <c r="F7" s="13">
        <v>138790</v>
      </c>
      <c r="G7" s="17">
        <v>658681</v>
      </c>
      <c r="H7" s="5">
        <v>544318</v>
      </c>
      <c r="I7" s="5">
        <v>1086365</v>
      </c>
      <c r="J7" s="5">
        <v>5106</v>
      </c>
      <c r="K7" s="5">
        <v>7394</v>
      </c>
      <c r="L7" s="5">
        <v>9913</v>
      </c>
      <c r="M7" s="5">
        <v>79124</v>
      </c>
    </row>
    <row r="8" spans="1:13" ht="12.75" customHeight="1" x14ac:dyDescent="0.25">
      <c r="A8" s="24"/>
      <c r="B8" s="4">
        <v>2021</v>
      </c>
      <c r="C8" s="5">
        <v>26712557</v>
      </c>
      <c r="D8" s="5">
        <v>27024804</v>
      </c>
      <c r="E8" s="5">
        <v>332375</v>
      </c>
      <c r="F8" s="5">
        <v>31189</v>
      </c>
      <c r="G8" s="17">
        <v>962083</v>
      </c>
      <c r="H8" s="5">
        <v>1036077</v>
      </c>
      <c r="I8" s="5">
        <v>156017</v>
      </c>
      <c r="J8" s="5">
        <v>676</v>
      </c>
      <c r="K8" s="5">
        <v>1102</v>
      </c>
      <c r="L8" s="5">
        <v>14171</v>
      </c>
      <c r="M8" s="5">
        <v>26917</v>
      </c>
    </row>
    <row r="9" spans="1:13" x14ac:dyDescent="0.25">
      <c r="A9" s="24" t="s">
        <v>2</v>
      </c>
      <c r="B9" s="4">
        <v>2022</v>
      </c>
      <c r="C9" s="5">
        <v>11839885</v>
      </c>
      <c r="D9" s="5">
        <v>7950043</v>
      </c>
      <c r="E9" s="5">
        <v>253061</v>
      </c>
      <c r="F9" s="5">
        <v>7691</v>
      </c>
      <c r="G9" s="17">
        <v>39846</v>
      </c>
      <c r="H9" s="5">
        <v>308833</v>
      </c>
      <c r="I9" s="5">
        <v>25447</v>
      </c>
      <c r="J9" s="5">
        <v>500</v>
      </c>
      <c r="K9" s="5"/>
      <c r="L9" s="5"/>
      <c r="M9" s="5">
        <v>3512858</v>
      </c>
    </row>
    <row r="10" spans="1:13" ht="12.75" customHeight="1" x14ac:dyDescent="0.25">
      <c r="A10" s="24"/>
      <c r="B10" s="4">
        <v>2021</v>
      </c>
      <c r="C10" s="5">
        <v>12176296</v>
      </c>
      <c r="D10" s="5">
        <v>7079636</v>
      </c>
      <c r="E10" s="5">
        <v>145661</v>
      </c>
      <c r="F10" s="5">
        <v>24</v>
      </c>
      <c r="G10" s="17">
        <v>54591</v>
      </c>
      <c r="H10" s="5">
        <v>135293</v>
      </c>
      <c r="I10" s="5"/>
      <c r="J10" s="5"/>
      <c r="K10" s="5"/>
      <c r="L10" s="5">
        <v>476</v>
      </c>
      <c r="M10" s="5">
        <v>4643672</v>
      </c>
    </row>
    <row r="11" spans="1:13" x14ac:dyDescent="0.25">
      <c r="A11" s="24" t="s">
        <v>3</v>
      </c>
      <c r="B11" s="4">
        <v>2022</v>
      </c>
      <c r="C11" s="5">
        <v>38009844</v>
      </c>
      <c r="D11" s="5">
        <v>43591842</v>
      </c>
      <c r="E11" s="5">
        <v>6710155</v>
      </c>
      <c r="F11" s="5">
        <v>552027</v>
      </c>
      <c r="G11" s="17">
        <v>227640</v>
      </c>
      <c r="H11" s="5">
        <v>19315</v>
      </c>
      <c r="I11" s="5"/>
      <c r="J11" s="5"/>
      <c r="K11" s="5"/>
      <c r="L11" s="5"/>
      <c r="M11" s="5">
        <v>784455</v>
      </c>
    </row>
    <row r="12" spans="1:13" ht="15" customHeight="1" x14ac:dyDescent="0.25">
      <c r="A12" s="24"/>
      <c r="B12" s="4">
        <v>2021</v>
      </c>
      <c r="C12" s="5">
        <v>39585208</v>
      </c>
      <c r="D12" s="5">
        <v>42869275</v>
      </c>
      <c r="E12" s="5">
        <v>6951266</v>
      </c>
      <c r="F12" s="5">
        <v>758026</v>
      </c>
      <c r="G12" s="17">
        <v>426878</v>
      </c>
      <c r="H12" s="5">
        <v>76934</v>
      </c>
      <c r="I12" s="5"/>
      <c r="J12" s="5">
        <v>996584</v>
      </c>
      <c r="K12" s="5"/>
      <c r="L12" s="5"/>
      <c r="M12" s="5">
        <v>2262533</v>
      </c>
    </row>
    <row r="13" spans="1:13" x14ac:dyDescent="0.25">
      <c r="A13" s="24" t="s">
        <v>4</v>
      </c>
      <c r="B13" s="4">
        <v>2022</v>
      </c>
      <c r="C13" s="14">
        <v>6056937</v>
      </c>
      <c r="D13" s="14">
        <v>6242577</v>
      </c>
      <c r="E13" s="14">
        <v>84604</v>
      </c>
      <c r="F13" s="5">
        <v>8347</v>
      </c>
      <c r="G13" s="17">
        <v>283819</v>
      </c>
      <c r="H13" s="5">
        <v>115117</v>
      </c>
      <c r="I13" s="5">
        <v>270593</v>
      </c>
      <c r="J13" s="5"/>
      <c r="K13" s="5"/>
      <c r="L13" s="5">
        <v>1569</v>
      </c>
      <c r="M13" s="5">
        <v>328343</v>
      </c>
    </row>
    <row r="14" spans="1:13" ht="15" customHeight="1" x14ac:dyDescent="0.25">
      <c r="A14" s="24"/>
      <c r="B14" s="4">
        <v>2021</v>
      </c>
      <c r="C14" s="14">
        <v>4596173</v>
      </c>
      <c r="D14" s="14">
        <v>6186697</v>
      </c>
      <c r="E14" s="14">
        <v>51906</v>
      </c>
      <c r="F14" s="5">
        <v>157894</v>
      </c>
      <c r="G14" s="17">
        <v>34513</v>
      </c>
      <c r="H14" s="5">
        <v>417979</v>
      </c>
      <c r="I14" s="5">
        <v>398463</v>
      </c>
      <c r="J14" s="5">
        <v>383249</v>
      </c>
      <c r="K14" s="5"/>
      <c r="L14" s="5"/>
      <c r="M14" s="5">
        <v>-2064764</v>
      </c>
    </row>
    <row r="15" spans="1:13" x14ac:dyDescent="0.25">
      <c r="A15" s="24" t="s">
        <v>11</v>
      </c>
      <c r="B15" s="4">
        <v>2022</v>
      </c>
      <c r="C15" s="5">
        <v>17254611</v>
      </c>
      <c r="D15" s="5">
        <v>17053226</v>
      </c>
      <c r="E15" s="5">
        <v>236291</v>
      </c>
      <c r="F15" s="5">
        <v>29118</v>
      </c>
      <c r="G15" s="17">
        <v>279186</v>
      </c>
      <c r="H15" s="5">
        <v>20344</v>
      </c>
      <c r="I15" s="5"/>
      <c r="J15" s="5"/>
      <c r="K15" s="5"/>
      <c r="L15" s="5"/>
      <c r="M15" s="5">
        <v>406751</v>
      </c>
    </row>
    <row r="16" spans="1:13" ht="15" customHeight="1" x14ac:dyDescent="0.25">
      <c r="A16" s="24"/>
      <c r="B16" s="4">
        <v>2021</v>
      </c>
      <c r="C16" s="5">
        <v>13260503</v>
      </c>
      <c r="D16" s="5">
        <v>12921523</v>
      </c>
      <c r="E16" s="5">
        <v>223812</v>
      </c>
      <c r="F16" s="5">
        <v>33160</v>
      </c>
      <c r="G16" s="17">
        <v>68238</v>
      </c>
      <c r="H16" s="5">
        <v>6897</v>
      </c>
      <c r="I16" s="5">
        <v>552</v>
      </c>
      <c r="J16" s="5"/>
      <c r="K16" s="5"/>
      <c r="L16" s="5"/>
      <c r="M16" s="5">
        <v>351423</v>
      </c>
    </row>
    <row r="17" spans="1:13" x14ac:dyDescent="0.25">
      <c r="A17" s="24" t="s">
        <v>13</v>
      </c>
      <c r="B17" s="4">
        <v>2022</v>
      </c>
      <c r="C17" s="5">
        <v>18013065</v>
      </c>
      <c r="D17" s="5">
        <v>9800600</v>
      </c>
      <c r="E17" s="5">
        <v>445705</v>
      </c>
      <c r="F17" s="5">
        <v>5598</v>
      </c>
      <c r="G17" s="17">
        <v>55521</v>
      </c>
      <c r="H17" s="5">
        <v>58834</v>
      </c>
      <c r="I17" s="5"/>
      <c r="J17" s="5">
        <v>332341</v>
      </c>
      <c r="K17" s="5"/>
      <c r="L17" s="5"/>
      <c r="M17" s="5">
        <v>7469180</v>
      </c>
    </row>
    <row r="18" spans="1:13" ht="15" customHeight="1" x14ac:dyDescent="0.25">
      <c r="A18" s="24"/>
      <c r="B18" s="4">
        <v>2021</v>
      </c>
      <c r="C18" s="5">
        <v>17664666</v>
      </c>
      <c r="D18" s="5">
        <v>8964427</v>
      </c>
      <c r="E18" s="5">
        <v>419941</v>
      </c>
      <c r="F18" s="5">
        <v>4541</v>
      </c>
      <c r="G18" s="17">
        <v>29353</v>
      </c>
      <c r="H18" s="5">
        <v>55837</v>
      </c>
      <c r="I18" s="5"/>
      <c r="J18" s="5">
        <v>793970</v>
      </c>
      <c r="K18" s="5"/>
      <c r="L18" s="5"/>
      <c r="M18" s="5">
        <v>7456394</v>
      </c>
    </row>
    <row r="19" spans="1:13" x14ac:dyDescent="0.25">
      <c r="A19" s="24" t="s">
        <v>5</v>
      </c>
      <c r="B19" s="4">
        <v>2022</v>
      </c>
      <c r="C19" s="5">
        <v>32271942</v>
      </c>
      <c r="D19" s="5">
        <v>31996976</v>
      </c>
      <c r="E19" s="5">
        <v>295249</v>
      </c>
      <c r="F19" s="5">
        <v>245383</v>
      </c>
      <c r="G19" s="17">
        <v>1390664</v>
      </c>
      <c r="H19" s="5">
        <v>436908</v>
      </c>
      <c r="I19" s="5">
        <v>82875</v>
      </c>
      <c r="J19" s="5">
        <v>67163</v>
      </c>
      <c r="K19" s="5">
        <v>60437</v>
      </c>
      <c r="L19" s="5">
        <v>499973</v>
      </c>
      <c r="M19" s="5">
        <v>842487</v>
      </c>
    </row>
    <row r="20" spans="1:13" ht="15" customHeight="1" x14ac:dyDescent="0.25">
      <c r="A20" s="24"/>
      <c r="B20" s="4">
        <v>2021</v>
      </c>
      <c r="C20" s="5">
        <v>28467325</v>
      </c>
      <c r="D20" s="5">
        <v>27257073</v>
      </c>
      <c r="E20" s="5">
        <v>266450</v>
      </c>
      <c r="F20" s="5">
        <v>135928</v>
      </c>
      <c r="G20" s="17">
        <v>201840</v>
      </c>
      <c r="H20" s="5">
        <v>969504</v>
      </c>
      <c r="I20" s="5">
        <v>185194</v>
      </c>
      <c r="J20" s="5"/>
      <c r="K20" s="5">
        <v>105312</v>
      </c>
      <c r="L20" s="5">
        <v>367730</v>
      </c>
      <c r="M20" s="5">
        <v>373753</v>
      </c>
    </row>
    <row r="21" spans="1:13" x14ac:dyDescent="0.25">
      <c r="A21" s="24" t="s">
        <v>6</v>
      </c>
      <c r="B21" s="4">
        <v>2022</v>
      </c>
      <c r="C21" s="5">
        <v>12073621</v>
      </c>
      <c r="D21" s="5">
        <v>7426317</v>
      </c>
      <c r="E21" s="5">
        <v>168872</v>
      </c>
      <c r="F21" s="5">
        <v>11649</v>
      </c>
      <c r="G21" s="17">
        <v>3229</v>
      </c>
      <c r="H21" s="5">
        <v>46497</v>
      </c>
      <c r="I21" s="5"/>
      <c r="J21" s="5">
        <v>11952</v>
      </c>
      <c r="K21" s="5"/>
      <c r="L21" s="5">
        <v>9</v>
      </c>
      <c r="M21" s="5">
        <v>4262613</v>
      </c>
    </row>
    <row r="22" spans="1:13" ht="15" customHeight="1" x14ac:dyDescent="0.25">
      <c r="A22" s="24"/>
      <c r="B22" s="4">
        <v>2021</v>
      </c>
      <c r="C22" s="5">
        <v>12120196</v>
      </c>
      <c r="D22" s="5">
        <v>5925883</v>
      </c>
      <c r="E22" s="5">
        <v>186899</v>
      </c>
      <c r="F22" s="5">
        <v>1265</v>
      </c>
      <c r="G22" s="17">
        <v>36</v>
      </c>
      <c r="H22" s="5">
        <v>52151</v>
      </c>
      <c r="I22" s="5"/>
      <c r="J22" s="5">
        <v>11699</v>
      </c>
      <c r="K22" s="5"/>
      <c r="L22" s="5">
        <v>9</v>
      </c>
      <c r="M22" s="5">
        <v>5700517</v>
      </c>
    </row>
    <row r="23" spans="1:13" x14ac:dyDescent="0.25">
      <c r="A23" s="24" t="s">
        <v>7</v>
      </c>
      <c r="B23" s="4">
        <v>2022</v>
      </c>
      <c r="C23" s="5">
        <v>15607183</v>
      </c>
      <c r="D23" s="5">
        <v>14718519</v>
      </c>
      <c r="E23" s="5">
        <v>356383</v>
      </c>
      <c r="F23" s="5">
        <v>44930</v>
      </c>
      <c r="G23" s="17">
        <v>187121</v>
      </c>
      <c r="H23" s="5">
        <v>93898</v>
      </c>
      <c r="I23" s="5">
        <v>270385</v>
      </c>
      <c r="J23" s="5">
        <v>130517</v>
      </c>
      <c r="K23" s="5"/>
      <c r="L23" s="5"/>
      <c r="M23" s="5">
        <v>1305397</v>
      </c>
    </row>
    <row r="24" spans="1:13" ht="15" customHeight="1" x14ac:dyDescent="0.25">
      <c r="A24" s="24"/>
      <c r="B24" s="4">
        <v>2021</v>
      </c>
      <c r="C24" s="5">
        <v>10535919</v>
      </c>
      <c r="D24" s="5">
        <v>9561201</v>
      </c>
      <c r="E24" s="5">
        <v>216372</v>
      </c>
      <c r="F24" s="5">
        <v>261</v>
      </c>
      <c r="G24" s="17">
        <v>16771</v>
      </c>
      <c r="H24" s="5">
        <v>178121</v>
      </c>
      <c r="I24" s="5">
        <v>266268</v>
      </c>
      <c r="J24" s="5">
        <v>45696</v>
      </c>
      <c r="K24" s="5"/>
      <c r="L24" s="5"/>
      <c r="M24" s="5">
        <v>1129628</v>
      </c>
    </row>
    <row r="25" spans="1:13" ht="13.5" customHeight="1" x14ac:dyDescent="0.25">
      <c r="A25" s="24" t="s">
        <v>8</v>
      </c>
      <c r="B25" s="4">
        <v>2022</v>
      </c>
      <c r="C25" s="14">
        <v>3567962</v>
      </c>
      <c r="D25" s="14">
        <v>2303382</v>
      </c>
      <c r="E25" s="5">
        <v>65975</v>
      </c>
      <c r="F25" s="5"/>
      <c r="G25" s="17">
        <v>34430</v>
      </c>
      <c r="H25" s="5">
        <v>60637</v>
      </c>
      <c r="I25" s="5"/>
      <c r="J25" s="5">
        <v>4159</v>
      </c>
      <c r="K25" s="5"/>
      <c r="L25" s="5"/>
      <c r="M25" s="5">
        <v>1171101</v>
      </c>
    </row>
    <row r="26" spans="1:13" x14ac:dyDescent="0.25">
      <c r="A26" s="24"/>
      <c r="B26" s="4">
        <v>2021</v>
      </c>
      <c r="C26" s="14">
        <v>3777582</v>
      </c>
      <c r="D26" s="14">
        <v>2369344</v>
      </c>
      <c r="E26" s="5">
        <v>59204</v>
      </c>
      <c r="F26" s="5">
        <v>161</v>
      </c>
      <c r="G26" s="17">
        <v>65411</v>
      </c>
      <c r="H26" s="5">
        <v>61917</v>
      </c>
      <c r="I26" s="5"/>
      <c r="J26" s="5">
        <v>17037</v>
      </c>
      <c r="K26" s="5"/>
      <c r="L26" s="5"/>
      <c r="M26" s="5">
        <v>1310279</v>
      </c>
    </row>
    <row r="27" spans="1:13" x14ac:dyDescent="0.25">
      <c r="A27" s="24" t="s">
        <v>9</v>
      </c>
      <c r="B27" s="4">
        <v>2022</v>
      </c>
      <c r="C27" s="5">
        <v>15670643</v>
      </c>
      <c r="D27" s="5">
        <v>15964245</v>
      </c>
      <c r="E27" s="5">
        <v>422596</v>
      </c>
      <c r="F27" s="5">
        <v>83798</v>
      </c>
      <c r="G27" s="17">
        <v>248419</v>
      </c>
      <c r="H27" s="5">
        <v>174772</v>
      </c>
      <c r="I27" s="5"/>
      <c r="J27" s="5">
        <v>450</v>
      </c>
      <c r="K27" s="5">
        <v>22410</v>
      </c>
      <c r="L27" s="5">
        <v>18791</v>
      </c>
      <c r="M27" s="5">
        <v>83735</v>
      </c>
    </row>
    <row r="28" spans="1:13" ht="15" customHeight="1" x14ac:dyDescent="0.25">
      <c r="A28" s="24"/>
      <c r="B28" s="4">
        <v>2021</v>
      </c>
      <c r="C28" s="5">
        <v>18589836</v>
      </c>
      <c r="D28" s="5">
        <v>19471399</v>
      </c>
      <c r="E28" s="5">
        <v>412993</v>
      </c>
      <c r="F28" s="5">
        <v>77090</v>
      </c>
      <c r="G28" s="17">
        <v>113626</v>
      </c>
      <c r="H28" s="5">
        <v>30250</v>
      </c>
      <c r="I28" s="5"/>
      <c r="J28" s="5">
        <v>14674</v>
      </c>
      <c r="K28" s="5"/>
      <c r="L28" s="5"/>
      <c r="M28" s="5">
        <v>-592173</v>
      </c>
    </row>
    <row r="29" spans="1:13" ht="12.75" customHeight="1" x14ac:dyDescent="0.25">
      <c r="A29" s="24" t="s">
        <v>10</v>
      </c>
      <c r="B29" s="4">
        <v>2022</v>
      </c>
      <c r="C29" s="5">
        <v>50399627</v>
      </c>
      <c r="D29" s="5">
        <v>52424420</v>
      </c>
      <c r="E29" s="5">
        <v>1131372</v>
      </c>
      <c r="F29" s="5">
        <v>134618</v>
      </c>
      <c r="G29" s="17">
        <v>2077145</v>
      </c>
      <c r="H29" s="5">
        <v>831819</v>
      </c>
      <c r="I29" s="5"/>
      <c r="J29" s="5"/>
      <c r="K29" s="5"/>
      <c r="L29" s="5"/>
      <c r="M29" s="5">
        <v>211608</v>
      </c>
    </row>
    <row r="30" spans="1:13" ht="15" customHeight="1" x14ac:dyDescent="0.25">
      <c r="A30" s="24"/>
      <c r="B30" s="4">
        <v>2021</v>
      </c>
      <c r="C30" s="14">
        <v>38320979</v>
      </c>
      <c r="D30" s="14">
        <v>40239790</v>
      </c>
      <c r="E30" s="5">
        <v>1329868</v>
      </c>
      <c r="F30" s="5">
        <v>203737</v>
      </c>
      <c r="G30" s="17">
        <v>1700851</v>
      </c>
      <c r="H30" s="5">
        <v>746365</v>
      </c>
      <c r="I30" s="5"/>
      <c r="J30" s="5">
        <v>20566</v>
      </c>
      <c r="K30" s="5"/>
      <c r="L30" s="5"/>
      <c r="M30" s="5">
        <v>141239</v>
      </c>
    </row>
    <row r="31" spans="1:13" s="11" customFormat="1" x14ac:dyDescent="0.25">
      <c r="A31" s="25" t="s">
        <v>30</v>
      </c>
      <c r="B31" s="15">
        <v>2022</v>
      </c>
      <c r="C31" s="16">
        <f t="shared" ref="C31:M31" si="0">C29+C27+C25+C23+C21+C19+C17+C15+C13+C11+C9+C7+C5+C3</f>
        <v>293795335</v>
      </c>
      <c r="D31" s="16">
        <f t="shared" si="0"/>
        <v>274111378</v>
      </c>
      <c r="E31" s="16">
        <f t="shared" si="0"/>
        <v>12681568</v>
      </c>
      <c r="F31" s="16">
        <f t="shared" si="0"/>
        <v>1419937</v>
      </c>
      <c r="G31" s="16">
        <f t="shared" si="0"/>
        <v>6298658</v>
      </c>
      <c r="H31" s="16">
        <f t="shared" si="0"/>
        <v>3734028</v>
      </c>
      <c r="I31" s="16">
        <f t="shared" si="0"/>
        <v>1755129</v>
      </c>
      <c r="J31" s="16">
        <f t="shared" si="0"/>
        <v>962836</v>
      </c>
      <c r="K31" s="16">
        <f t="shared" si="0"/>
        <v>90241</v>
      </c>
      <c r="L31" s="16">
        <f t="shared" si="0"/>
        <v>530255</v>
      </c>
      <c r="M31" s="16">
        <f t="shared" si="0"/>
        <v>30548945</v>
      </c>
    </row>
    <row r="32" spans="1:13" s="11" customFormat="1" x14ac:dyDescent="0.25">
      <c r="A32" s="25"/>
      <c r="B32" s="15">
        <v>2021</v>
      </c>
      <c r="C32" s="16">
        <v>267259950</v>
      </c>
      <c r="D32" s="16">
        <v>240628966</v>
      </c>
      <c r="E32" s="16">
        <f t="shared" ref="E32:L32" si="1">E30+E28+E26+E24+E22+E20+E18+E16+E14+E12+E10+E8+E6+E4</f>
        <v>11622509</v>
      </c>
      <c r="F32" s="16">
        <f t="shared" si="1"/>
        <v>1542730</v>
      </c>
      <c r="G32" s="16">
        <f t="shared" si="1"/>
        <v>4243058</v>
      </c>
      <c r="H32" s="16">
        <f t="shared" si="1"/>
        <v>4982505</v>
      </c>
      <c r="I32" s="16">
        <f t="shared" si="1"/>
        <v>1045039</v>
      </c>
      <c r="J32" s="16">
        <f t="shared" si="1"/>
        <v>2430922</v>
      </c>
      <c r="K32" s="16">
        <f t="shared" si="1"/>
        <v>106414</v>
      </c>
      <c r="L32" s="16">
        <f t="shared" si="1"/>
        <v>382386</v>
      </c>
      <c r="M32" s="16">
        <v>30415484</v>
      </c>
    </row>
  </sheetData>
  <sheetProtection algorithmName="SHA-512" hashValue="yM8d4zgJ0n1SryxRTiXbfXLpwjAa9/cBPOC7siGQTr9hRDVCUciYJOu476U8jo2zeXWZJ2xBptvpHuKR0WW1hw==" saltValue="h7QH8d2BQS96kCHyBY6b9w==" spinCount="100000" sheet="1" objects="1" scenarios="1" autoFilter="0" pivotTables="0"/>
  <mergeCells count="16">
    <mergeCell ref="A31:A32"/>
    <mergeCell ref="A17:A18"/>
    <mergeCell ref="A19:A20"/>
    <mergeCell ref="A21:A22"/>
    <mergeCell ref="A23:A24"/>
    <mergeCell ref="A27:A28"/>
    <mergeCell ref="A29:A30"/>
    <mergeCell ref="A25:A26"/>
    <mergeCell ref="A15:A16"/>
    <mergeCell ref="A13:A14"/>
    <mergeCell ref="A2:B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2023-07-04T13:30:54Z</cp:lastPrinted>
  <dcterms:created xsi:type="dcterms:W3CDTF">2023-04-25T13:07:53Z</dcterms:created>
  <dcterms:modified xsi:type="dcterms:W3CDTF">2024-05-14T09:48:49Z</dcterms:modified>
</cp:coreProperties>
</file>