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aden.todorovic\Downloads\"/>
    </mc:Choice>
  </mc:AlternateContent>
  <xr:revisionPtr revIDLastSave="0" documentId="13_ncr:1_{B9714DC3-4459-4390-8B7C-FFEAE4F40E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иланс стања-актива" sheetId="4" r:id="rId1"/>
    <sheet name="Биланс стања-пасива" sheetId="5" r:id="rId2"/>
    <sheet name="Биланс успјеха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2" i="6" l="1"/>
  <c r="F32" i="6"/>
  <c r="E32" i="6"/>
  <c r="F31" i="6"/>
  <c r="M32" i="5"/>
  <c r="K32" i="5"/>
  <c r="J31" i="4"/>
  <c r="C31" i="4"/>
  <c r="D32" i="4"/>
  <c r="E32" i="4"/>
  <c r="F32" i="4"/>
  <c r="G32" i="4"/>
  <c r="H32" i="4"/>
  <c r="I32" i="4"/>
  <c r="J32" i="4"/>
  <c r="K32" i="4"/>
  <c r="L32" i="4"/>
  <c r="M32" i="4"/>
  <c r="N32" i="4"/>
  <c r="O32" i="4"/>
  <c r="C32" i="4"/>
  <c r="D32" i="5" l="1"/>
  <c r="E32" i="5"/>
  <c r="F32" i="5"/>
  <c r="G32" i="5"/>
  <c r="H32" i="5"/>
  <c r="I32" i="5"/>
  <c r="J32" i="5"/>
  <c r="L32" i="5"/>
  <c r="D31" i="5"/>
  <c r="E31" i="5"/>
  <c r="F31" i="5"/>
  <c r="G31" i="5"/>
  <c r="H31" i="5"/>
  <c r="I31" i="5"/>
  <c r="J31" i="5"/>
  <c r="K31" i="5"/>
  <c r="L31" i="5"/>
  <c r="M31" i="5"/>
  <c r="C31" i="5"/>
  <c r="C32" i="5"/>
  <c r="O31" i="4" l="1"/>
  <c r="M31" i="4"/>
  <c r="N31" i="4"/>
  <c r="L31" i="4"/>
  <c r="K31" i="4"/>
  <c r="I31" i="4"/>
  <c r="H31" i="4"/>
  <c r="G31" i="4"/>
  <c r="F31" i="4"/>
  <c r="E31" i="4"/>
  <c r="D31" i="4"/>
  <c r="D32" i="6"/>
  <c r="G32" i="6"/>
  <c r="H32" i="6"/>
  <c r="I32" i="6"/>
  <c r="J32" i="6"/>
  <c r="K32" i="6"/>
  <c r="L32" i="6"/>
  <c r="D31" i="6"/>
  <c r="E31" i="6"/>
  <c r="G31" i="6"/>
  <c r="H31" i="6"/>
  <c r="I31" i="6"/>
  <c r="J31" i="6"/>
  <c r="K31" i="6"/>
  <c r="L31" i="6"/>
  <c r="M31" i="6"/>
  <c r="C31" i="6"/>
  <c r="C32" i="6"/>
</calcChain>
</file>

<file path=xl/sharedStrings.xml><?xml version="1.0" encoding="utf-8"?>
<sst xmlns="http://schemas.openxmlformats.org/spreadsheetml/2006/main" count="86" uniqueCount="55">
  <si>
    <t>А К Т И В А</t>
  </si>
  <si>
    <t>Брчко-гас осигурање д.д.</t>
  </si>
  <si>
    <t>Дрина осигурање а.д.</t>
  </si>
  <si>
    <t>Дунав осигурање а.д.</t>
  </si>
  <si>
    <t>Еурос осигурање а.д.</t>
  </si>
  <si>
    <t>Grawe осигурање а.д.</t>
  </si>
  <si>
    <t>Крајина осигурање а.д.</t>
  </si>
  <si>
    <t>Микрофин осигурање а.д.</t>
  </si>
  <si>
    <t>Нешковић осигурање а.д.</t>
  </si>
  <si>
    <t>Осигурање Аура а.д.</t>
  </si>
  <si>
    <t>Осигурање Гарант д.д.</t>
  </si>
  <si>
    <t>Триглав осигурање а.д.</t>
  </si>
  <si>
    <t>Wiener осигурање а.д.</t>
  </si>
  <si>
    <t>А. КАПИТАЛ</t>
  </si>
  <si>
    <t>Б. ДУГОРОЧНА РЕЗЕРВИСАЊА</t>
  </si>
  <si>
    <t>1. Дугорочне обавезе</t>
  </si>
  <si>
    <t>2. Краткорочне обавезе и ПВР</t>
  </si>
  <si>
    <t>УКУПНО</t>
  </si>
  <si>
    <t>В. ОБАВЕЗЕ (1+2)</t>
  </si>
  <si>
    <t>А. СТАЛНА ИМОВИНА (I+II+III+IV)</t>
  </si>
  <si>
    <t>Б. ТЕКУЋА ИМОВИНА (I+II+III+IV)</t>
  </si>
  <si>
    <t>П А С И В А</t>
  </si>
  <si>
    <t>Основни капитал</t>
  </si>
  <si>
    <t>Нераспоређени добитак</t>
  </si>
  <si>
    <t>Губитак до висине капитала</t>
  </si>
  <si>
    <t>Биланс успјеха - по друштвима за осигурање (у КМ)</t>
  </si>
  <si>
    <t>ПОЗИЦИЈА</t>
  </si>
  <si>
    <t>Пословна актива (А+Б)</t>
  </si>
  <si>
    <t>Ванбилансна актива</t>
  </si>
  <si>
    <t>Укупна актива</t>
  </si>
  <si>
    <t>Пословна пасива (А+Б+В)</t>
  </si>
  <si>
    <t>Ванбилансна пасива</t>
  </si>
  <si>
    <t>Укупна пасива</t>
  </si>
  <si>
    <t>Пословни приходи</t>
  </si>
  <si>
    <t>Пословни расходи</t>
  </si>
  <si>
    <t>Финансијски приходи</t>
  </si>
  <si>
    <t>Финансијски расходи</t>
  </si>
  <si>
    <t>Остали приходи</t>
  </si>
  <si>
    <t>Остали расходи</t>
  </si>
  <si>
    <t>Приходи од усклађивања вриједности имовине</t>
  </si>
  <si>
    <t>Расходи од усклађивања вриједности имовине</t>
  </si>
  <si>
    <t>I  Нематеријална средства</t>
  </si>
  <si>
    <t>II 
 Некретнине, инвестиционе некретнине, постројења,опрема и остала основна средства</t>
  </si>
  <si>
    <t xml:space="preserve">III  Дугорочни финансијски пласмани </t>
  </si>
  <si>
    <t>IV Одложена пореска средства</t>
  </si>
  <si>
    <t>I 
 Залихе, стална средства и средства обустављеног пословања намијењена продаји</t>
  </si>
  <si>
    <t>II Краткорочна потраживања, пласмани и готовина</t>
  </si>
  <si>
    <t>III 
 Активна временска разграничења</t>
  </si>
  <si>
    <t>САС - Супер П осигурање а.д.</t>
  </si>
  <si>
    <t>Приходи по основу промјене рачуноводствених политика и исправке грешака из ранијих година</t>
  </si>
  <si>
    <t>Расходи по основу промјене рачуноводствених политика и исправке грешака из ранијих година</t>
  </si>
  <si>
    <t>Добитак/
губитак периода</t>
  </si>
  <si>
    <t>Атос осигурање а.д.</t>
  </si>
  <si>
    <t>Биланс стања - актива по друштвима  за осигурање (у КМ)</t>
  </si>
  <si>
    <t>Биланс стања - пасива по друштвима за осигурање (у КМ)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</si>
</sst>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0_ ;\-#,##0.00\ "/>
    <numFmt numFmtId="167" formatCode="_-* #,##0.00\ _K_M_-;\-* #,##0.00\ _K_M_-;_-* &quot;-&quot;??\ _K_M_-;_-@_-"/>
    <numFmt numFmtId="168" formatCode="#;;"/>
    <numFmt numFmtId="169" formatCode="000;;"/>
    <numFmt numFmtId="170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04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  <charset val="238"/>
    </font>
    <font>
      <sz val="11"/>
      <color rgb="FF000000"/>
      <name val="Calibri"/>
      <family val="2"/>
      <scheme val="minor"/>
    </font>
    <font>
      <sz val="10"/>
      <name val="Calibri"/>
      <family val="2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</borders>
  <cellStyleXfs count="32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7" fillId="0" borderId="0" applyNumberFormat="0" applyFon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wrapText="1"/>
    </xf>
    <xf numFmtId="167" fontId="2" fillId="0" borderId="0" applyFont="0" applyFill="0" applyBorder="0" applyAlignment="0" applyProtection="0"/>
    <xf numFmtId="0" fontId="10" fillId="0" borderId="0"/>
    <xf numFmtId="0" fontId="6" fillId="0" borderId="0"/>
    <xf numFmtId="168" fontId="11" fillId="0" borderId="0" applyFill="0" applyBorder="0">
      <alignment horizontal="center" vertical="center" wrapText="1"/>
      <protection hidden="1"/>
    </xf>
    <xf numFmtId="169" fontId="11" fillId="0" borderId="0" applyFill="0" applyBorder="0">
      <alignment horizontal="center" vertical="center"/>
      <protection hidden="1"/>
    </xf>
    <xf numFmtId="0" fontId="9" fillId="0" borderId="0"/>
    <xf numFmtId="0" fontId="2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4" fontId="4" fillId="0" borderId="0" applyFont="0" applyFill="0" applyBorder="0" applyAlignment="0" applyProtection="0"/>
    <xf numFmtId="0" fontId="5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0" fillId="0" borderId="0">
      <alignment wrapText="1"/>
    </xf>
  </cellStyleXfs>
  <cellXfs count="30">
    <xf numFmtId="0" fontId="0" fillId="0" borderId="0" xfId="0"/>
    <xf numFmtId="0" fontId="0" fillId="0" borderId="0" xfId="0" applyAlignment="1">
      <alignment horizontal="center"/>
    </xf>
    <xf numFmtId="0" fontId="13" fillId="0" borderId="0" xfId="0" applyFont="1"/>
    <xf numFmtId="0" fontId="13" fillId="0" borderId="0" xfId="0" applyFont="1" applyFill="1"/>
    <xf numFmtId="0" fontId="15" fillId="0" borderId="0" xfId="0" applyFont="1"/>
    <xf numFmtId="0" fontId="12" fillId="0" borderId="0" xfId="0" applyFont="1"/>
    <xf numFmtId="0" fontId="15" fillId="0" borderId="0" xfId="0" applyFont="1" applyFill="1"/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1" fillId="0" borderId="0" xfId="0" applyFont="1"/>
    <xf numFmtId="0" fontId="18" fillId="0" borderId="0" xfId="0" applyFont="1"/>
    <xf numFmtId="0" fontId="14" fillId="2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18" fillId="0" borderId="0" xfId="0" applyFont="1" applyFill="1"/>
    <xf numFmtId="3" fontId="3" fillId="0" borderId="1" xfId="0" applyNumberFormat="1" applyFont="1" applyBorder="1" applyAlignment="1">
      <alignment vertical="center"/>
    </xf>
    <xf numFmtId="0" fontId="19" fillId="0" borderId="0" xfId="0" applyFont="1"/>
    <xf numFmtId="170" fontId="13" fillId="0" borderId="0" xfId="1" applyNumberFormat="1" applyFont="1"/>
    <xf numFmtId="170" fontId="13" fillId="0" borderId="0" xfId="1" applyNumberFormat="1" applyFont="1" applyFill="1"/>
    <xf numFmtId="3" fontId="0" fillId="0" borderId="0" xfId="0" applyNumberFormat="1"/>
    <xf numFmtId="0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center"/>
    </xf>
    <xf numFmtId="3" fontId="13" fillId="0" borderId="0" xfId="0" applyNumberFormat="1" applyFont="1"/>
    <xf numFmtId="3" fontId="17" fillId="2" borderId="1" xfId="2" applyNumberFormat="1" applyFont="1" applyFill="1" applyBorder="1"/>
    <xf numFmtId="0" fontId="16" fillId="2" borderId="1" xfId="0" applyFont="1" applyFill="1" applyBorder="1" applyAlignment="1">
      <alignment horizontal="center" vertical="center"/>
    </xf>
    <xf numFmtId="0" fontId="13" fillId="0" borderId="1" xfId="0" applyFont="1" applyFill="1" applyBorder="1"/>
    <xf numFmtId="166" fontId="3" fillId="0" borderId="1" xfId="1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6" fontId="16" fillId="2" borderId="1" xfId="1" applyNumberFormat="1" applyFont="1" applyFill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left" vertical="center" wrapText="1"/>
    </xf>
  </cellXfs>
  <cellStyles count="32">
    <cellStyle name="Aop" xfId="15" xr:uid="{00000000-0005-0000-0000-000000000000}"/>
    <cellStyle name="Comma" xfId="1" builtinId="3"/>
    <cellStyle name="Comma 2" xfId="6" xr:uid="{00000000-0005-0000-0000-000002000000}"/>
    <cellStyle name="Comma 3" xfId="18" xr:uid="{00000000-0005-0000-0000-000003000000}"/>
    <cellStyle name="Comma 4" xfId="11" xr:uid="{00000000-0005-0000-0000-000004000000}"/>
    <cellStyle name="Currency 2" xfId="21" xr:uid="{00000000-0005-0000-0000-000005000000}"/>
    <cellStyle name="Grupa" xfId="14" xr:uid="{00000000-0005-0000-0000-000006000000}"/>
    <cellStyle name="Hyperlink 2" xfId="8" xr:uid="{00000000-0005-0000-0000-000007000000}"/>
    <cellStyle name="Hyperlink 3" xfId="9" xr:uid="{00000000-0005-0000-0000-000008000000}"/>
    <cellStyle name="Normal" xfId="0" builtinId="0"/>
    <cellStyle name="Normal 11" xfId="27" xr:uid="{00000000-0005-0000-0000-00000A000000}"/>
    <cellStyle name="Normal 13" xfId="19" xr:uid="{00000000-0005-0000-0000-00000B000000}"/>
    <cellStyle name="Normal 2" xfId="3" xr:uid="{00000000-0005-0000-0000-00000C000000}"/>
    <cellStyle name="Normal 2 2" xfId="17" xr:uid="{00000000-0005-0000-0000-00000D000000}"/>
    <cellStyle name="Normal 2 2 2" xfId="13" xr:uid="{00000000-0005-0000-0000-00000E000000}"/>
    <cellStyle name="Normal 2 2 3" xfId="20" xr:uid="{00000000-0005-0000-0000-00000F000000}"/>
    <cellStyle name="Normal 2 3" xfId="23" xr:uid="{00000000-0005-0000-0000-000010000000}"/>
    <cellStyle name="Normal 2 4" xfId="26" xr:uid="{00000000-0005-0000-0000-000011000000}"/>
    <cellStyle name="Normal 2 4 2" xfId="16" xr:uid="{00000000-0005-0000-0000-000012000000}"/>
    <cellStyle name="Normal 2 5" xfId="4" xr:uid="{00000000-0005-0000-0000-000013000000}"/>
    <cellStyle name="Normal 3" xfId="2" xr:uid="{00000000-0005-0000-0000-000014000000}"/>
    <cellStyle name="Normal 3 2" xfId="7" xr:uid="{00000000-0005-0000-0000-000015000000}"/>
    <cellStyle name="Normal 3 3" xfId="29" xr:uid="{00000000-0005-0000-0000-000016000000}"/>
    <cellStyle name="Normal 3 4" xfId="30" xr:uid="{00000000-0005-0000-0000-000017000000}"/>
    <cellStyle name="Normal 3 5" xfId="24" xr:uid="{00000000-0005-0000-0000-000018000000}"/>
    <cellStyle name="Normal 3 6" xfId="28" xr:uid="{00000000-0005-0000-0000-000019000000}"/>
    <cellStyle name="Normal 4" xfId="10" xr:uid="{00000000-0005-0000-0000-00001A000000}"/>
    <cellStyle name="Normal 4 4 2" xfId="12" xr:uid="{00000000-0005-0000-0000-00001B000000}"/>
    <cellStyle name="Normal 5" xfId="22" xr:uid="{00000000-0005-0000-0000-00001C000000}"/>
    <cellStyle name="Normal 6" xfId="31" xr:uid="{00000000-0005-0000-0000-00001D000000}"/>
    <cellStyle name="Normal 9" xfId="25" xr:uid="{00000000-0005-0000-0000-00001E000000}"/>
    <cellStyle name="Percent 2" xfId="5" xr:uid="{00000000-0005-0000-0000-00001F00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"/>
  <sheetViews>
    <sheetView tabSelected="1" topLeftCell="B1" zoomScale="90" zoomScaleNormal="90" workbookViewId="0">
      <selection activeCell="G29" sqref="G29"/>
    </sheetView>
  </sheetViews>
  <sheetFormatPr defaultRowHeight="12.75" x14ac:dyDescent="0.2"/>
  <cols>
    <col min="1" max="1" width="22.85546875" style="2" customWidth="1"/>
    <col min="2" max="2" width="4.85546875" style="3" bestFit="1" customWidth="1"/>
    <col min="3" max="3" width="11.5703125" style="2" customWidth="1"/>
    <col min="4" max="4" width="12.85546875" style="2" bestFit="1" customWidth="1"/>
    <col min="5" max="5" width="14.85546875" style="2" bestFit="1" customWidth="1"/>
    <col min="6" max="6" width="12" style="2" bestFit="1" customWidth="1"/>
    <col min="7" max="7" width="7.7109375" style="2" customWidth="1"/>
    <col min="8" max="8" width="11.42578125" style="2" bestFit="1" customWidth="1"/>
    <col min="9" max="9" width="12.85546875" style="2" bestFit="1" customWidth="1"/>
    <col min="10" max="11" width="12.42578125" style="2" bestFit="1" customWidth="1"/>
    <col min="12" max="12" width="7.85546875" style="2" customWidth="1"/>
    <col min="13" max="13" width="11.7109375" style="3" bestFit="1" customWidth="1"/>
    <col min="14" max="14" width="11.42578125" style="3" bestFit="1" customWidth="1"/>
    <col min="15" max="15" width="10.5703125" style="3" bestFit="1" customWidth="1"/>
    <col min="16" max="16384" width="9.140625" style="2"/>
  </cols>
  <sheetData>
    <row r="1" spans="1:15" s="4" customFormat="1" ht="21" customHeight="1" x14ac:dyDescent="0.25">
      <c r="A1" s="16" t="s">
        <v>53</v>
      </c>
      <c r="B1" s="5"/>
      <c r="C1" s="5"/>
      <c r="M1" s="6"/>
      <c r="N1" s="6"/>
      <c r="O1" s="6"/>
    </row>
    <row r="2" spans="1:15" s="8" customFormat="1" ht="108" customHeight="1" x14ac:dyDescent="0.25">
      <c r="A2" s="27" t="s">
        <v>0</v>
      </c>
      <c r="B2" s="27"/>
      <c r="C2" s="11" t="s">
        <v>19</v>
      </c>
      <c r="D2" s="11" t="s">
        <v>41</v>
      </c>
      <c r="E2" s="11" t="s">
        <v>42</v>
      </c>
      <c r="F2" s="11" t="s">
        <v>43</v>
      </c>
      <c r="G2" s="11" t="s">
        <v>44</v>
      </c>
      <c r="H2" s="11" t="s">
        <v>20</v>
      </c>
      <c r="I2" s="11" t="s">
        <v>45</v>
      </c>
      <c r="J2" s="11" t="s">
        <v>46</v>
      </c>
      <c r="K2" s="11" t="s">
        <v>47</v>
      </c>
      <c r="L2" s="11" t="s">
        <v>44</v>
      </c>
      <c r="M2" s="11" t="s">
        <v>27</v>
      </c>
      <c r="N2" s="11" t="s">
        <v>28</v>
      </c>
      <c r="O2" s="11" t="s">
        <v>29</v>
      </c>
    </row>
    <row r="3" spans="1:15" x14ac:dyDescent="0.2">
      <c r="A3" s="26" t="s">
        <v>1</v>
      </c>
      <c r="B3" s="20">
        <v>2016</v>
      </c>
      <c r="C3" s="13">
        <v>8197924</v>
      </c>
      <c r="D3" s="12"/>
      <c r="E3" s="13">
        <v>4986084</v>
      </c>
      <c r="F3" s="13">
        <v>3211840</v>
      </c>
      <c r="G3" s="21"/>
      <c r="H3" s="13">
        <v>16015299</v>
      </c>
      <c r="I3" s="13"/>
      <c r="J3" s="13">
        <v>15784485</v>
      </c>
      <c r="K3" s="13">
        <v>230814</v>
      </c>
      <c r="L3" s="13"/>
      <c r="M3" s="13">
        <v>24213223</v>
      </c>
      <c r="N3" s="13">
        <v>12249</v>
      </c>
      <c r="O3" s="13">
        <v>24225472</v>
      </c>
    </row>
    <row r="4" spans="1:15" x14ac:dyDescent="0.2">
      <c r="A4" s="26"/>
      <c r="B4" s="20">
        <v>2015</v>
      </c>
      <c r="C4" s="13">
        <v>11691015</v>
      </c>
      <c r="D4" s="12"/>
      <c r="E4" s="13">
        <v>5021578</v>
      </c>
      <c r="F4" s="13">
        <v>6669437</v>
      </c>
      <c r="G4" s="21"/>
      <c r="H4" s="13">
        <v>12165189</v>
      </c>
      <c r="I4" s="13"/>
      <c r="J4" s="13">
        <v>12059606</v>
      </c>
      <c r="K4" s="13">
        <v>105583</v>
      </c>
      <c r="L4" s="13"/>
      <c r="M4" s="13">
        <v>23856204</v>
      </c>
      <c r="N4" s="13">
        <v>16756</v>
      </c>
      <c r="O4" s="13">
        <v>23872960</v>
      </c>
    </row>
    <row r="5" spans="1:15" x14ac:dyDescent="0.2">
      <c r="A5" s="26" t="s">
        <v>2</v>
      </c>
      <c r="B5" s="20">
        <v>2016</v>
      </c>
      <c r="C5" s="13">
        <v>24328226</v>
      </c>
      <c r="D5" s="13">
        <v>19759</v>
      </c>
      <c r="E5" s="13">
        <v>9958324</v>
      </c>
      <c r="F5" s="13">
        <v>14350143</v>
      </c>
      <c r="G5" s="21"/>
      <c r="H5" s="13">
        <v>8885853</v>
      </c>
      <c r="I5" s="13">
        <v>113310</v>
      </c>
      <c r="J5" s="13">
        <v>7207037</v>
      </c>
      <c r="K5" s="13">
        <v>1565506</v>
      </c>
      <c r="L5" s="13"/>
      <c r="M5" s="13">
        <v>33214079</v>
      </c>
      <c r="N5" s="13">
        <v>29704</v>
      </c>
      <c r="O5" s="13">
        <v>33243783</v>
      </c>
    </row>
    <row r="6" spans="1:15" x14ac:dyDescent="0.2">
      <c r="A6" s="26"/>
      <c r="B6" s="20">
        <v>2015</v>
      </c>
      <c r="C6" s="13">
        <v>21108058</v>
      </c>
      <c r="D6" s="13">
        <v>22620</v>
      </c>
      <c r="E6" s="13">
        <v>7925289</v>
      </c>
      <c r="F6" s="13">
        <v>13160149</v>
      </c>
      <c r="G6" s="21"/>
      <c r="H6" s="13">
        <v>9576945</v>
      </c>
      <c r="I6" s="13">
        <v>4684</v>
      </c>
      <c r="J6" s="13">
        <v>7938708</v>
      </c>
      <c r="K6" s="13">
        <v>1633553</v>
      </c>
      <c r="L6" s="13"/>
      <c r="M6" s="13">
        <v>30685003</v>
      </c>
      <c r="N6" s="13">
        <v>13954</v>
      </c>
      <c r="O6" s="13">
        <v>30698957</v>
      </c>
    </row>
    <row r="7" spans="1:15" s="3" customFormat="1" x14ac:dyDescent="0.2">
      <c r="A7" s="26" t="s">
        <v>3</v>
      </c>
      <c r="B7" s="20">
        <v>2016</v>
      </c>
      <c r="C7" s="13">
        <v>17203435</v>
      </c>
      <c r="D7" s="13">
        <v>620715</v>
      </c>
      <c r="E7" s="13">
        <v>12094248</v>
      </c>
      <c r="F7" s="13">
        <v>4488472</v>
      </c>
      <c r="G7" s="21"/>
      <c r="H7" s="13">
        <v>22605044</v>
      </c>
      <c r="I7" s="13"/>
      <c r="J7" s="13">
        <v>19415492</v>
      </c>
      <c r="K7" s="13">
        <v>3189552</v>
      </c>
      <c r="L7" s="13"/>
      <c r="M7" s="13">
        <v>39808479</v>
      </c>
      <c r="N7" s="13">
        <v>700771</v>
      </c>
      <c r="O7" s="13">
        <v>40509250</v>
      </c>
    </row>
    <row r="8" spans="1:15" x14ac:dyDescent="0.2">
      <c r="A8" s="26"/>
      <c r="B8" s="20">
        <v>2015</v>
      </c>
      <c r="C8" s="13">
        <v>16506597</v>
      </c>
      <c r="D8" s="13">
        <v>836957</v>
      </c>
      <c r="E8" s="13">
        <v>12293156</v>
      </c>
      <c r="F8" s="13">
        <v>3376484</v>
      </c>
      <c r="G8" s="21"/>
      <c r="H8" s="13">
        <v>18291121</v>
      </c>
      <c r="I8" s="13"/>
      <c r="J8" s="13">
        <v>14550464</v>
      </c>
      <c r="K8" s="13">
        <v>3740657</v>
      </c>
      <c r="L8" s="13"/>
      <c r="M8" s="13">
        <v>34797718</v>
      </c>
      <c r="N8" s="13">
        <v>1035836</v>
      </c>
      <c r="O8" s="13">
        <v>35833554</v>
      </c>
    </row>
    <row r="9" spans="1:15" x14ac:dyDescent="0.2">
      <c r="A9" s="26" t="s">
        <v>4</v>
      </c>
      <c r="B9" s="20">
        <v>2016</v>
      </c>
      <c r="C9" s="13">
        <v>4800454</v>
      </c>
      <c r="D9" s="13">
        <v>36939</v>
      </c>
      <c r="E9" s="13">
        <v>151180</v>
      </c>
      <c r="F9" s="13">
        <v>4612335</v>
      </c>
      <c r="G9" s="21"/>
      <c r="H9" s="13">
        <v>1692912</v>
      </c>
      <c r="I9" s="13">
        <v>139180</v>
      </c>
      <c r="J9" s="13">
        <v>449440</v>
      </c>
      <c r="K9" s="13">
        <v>1104292</v>
      </c>
      <c r="L9" s="13"/>
      <c r="M9" s="13">
        <v>6493366</v>
      </c>
      <c r="N9" s="13"/>
      <c r="O9" s="13">
        <v>6493366</v>
      </c>
    </row>
    <row r="10" spans="1:15" x14ac:dyDescent="0.2">
      <c r="A10" s="26"/>
      <c r="B10" s="20">
        <v>2015</v>
      </c>
      <c r="C10" s="13"/>
      <c r="D10" s="13"/>
      <c r="E10" s="13"/>
      <c r="F10" s="13"/>
      <c r="G10" s="21"/>
      <c r="H10" s="13"/>
      <c r="I10" s="13"/>
      <c r="J10" s="13"/>
      <c r="K10" s="13"/>
      <c r="L10" s="13"/>
      <c r="M10" s="13"/>
      <c r="N10" s="13"/>
      <c r="O10" s="13"/>
    </row>
    <row r="11" spans="1:15" x14ac:dyDescent="0.2">
      <c r="A11" s="26" t="s">
        <v>5</v>
      </c>
      <c r="B11" s="20">
        <v>2016</v>
      </c>
      <c r="C11" s="13">
        <v>64807620</v>
      </c>
      <c r="D11" s="13"/>
      <c r="E11" s="13">
        <v>144097</v>
      </c>
      <c r="F11" s="13">
        <v>64663523</v>
      </c>
      <c r="G11" s="21"/>
      <c r="H11" s="13">
        <v>22415045</v>
      </c>
      <c r="I11" s="13">
        <v>71598</v>
      </c>
      <c r="J11" s="13">
        <v>20796326</v>
      </c>
      <c r="K11" s="13">
        <v>1547121</v>
      </c>
      <c r="L11" s="13"/>
      <c r="M11" s="13">
        <v>87222665</v>
      </c>
      <c r="N11" s="13"/>
      <c r="O11" s="13">
        <v>87222665</v>
      </c>
    </row>
    <row r="12" spans="1:15" x14ac:dyDescent="0.2">
      <c r="A12" s="26"/>
      <c r="B12" s="20">
        <v>2015</v>
      </c>
      <c r="C12" s="13">
        <v>66690546</v>
      </c>
      <c r="D12" s="13"/>
      <c r="E12" s="13">
        <v>160348</v>
      </c>
      <c r="F12" s="13">
        <v>66530198</v>
      </c>
      <c r="G12" s="21"/>
      <c r="H12" s="13">
        <v>11161923</v>
      </c>
      <c r="I12" s="13">
        <v>39489</v>
      </c>
      <c r="J12" s="13">
        <v>9725178</v>
      </c>
      <c r="K12" s="13">
        <v>1397256</v>
      </c>
      <c r="L12" s="13"/>
      <c r="M12" s="13">
        <v>77852469</v>
      </c>
      <c r="N12" s="13"/>
      <c r="O12" s="13">
        <v>77852469</v>
      </c>
    </row>
    <row r="13" spans="1:15" x14ac:dyDescent="0.2">
      <c r="A13" s="26" t="s">
        <v>6</v>
      </c>
      <c r="B13" s="20">
        <v>2016</v>
      </c>
      <c r="C13" s="13">
        <v>13754057</v>
      </c>
      <c r="D13" s="13">
        <v>53583</v>
      </c>
      <c r="E13" s="13">
        <v>9997103</v>
      </c>
      <c r="F13" s="13">
        <v>3216065</v>
      </c>
      <c r="G13" s="21"/>
      <c r="H13" s="13">
        <v>4333410</v>
      </c>
      <c r="I13" s="13">
        <v>8697</v>
      </c>
      <c r="J13" s="13">
        <v>3661217</v>
      </c>
      <c r="K13" s="13">
        <v>663496</v>
      </c>
      <c r="L13" s="13"/>
      <c r="M13" s="13">
        <v>18087467</v>
      </c>
      <c r="N13" s="13"/>
      <c r="O13" s="13">
        <v>18087467</v>
      </c>
    </row>
    <row r="14" spans="1:15" x14ac:dyDescent="0.2">
      <c r="A14" s="26"/>
      <c r="B14" s="20">
        <v>2015</v>
      </c>
      <c r="C14" s="13">
        <v>14153906</v>
      </c>
      <c r="D14" s="13">
        <v>52002</v>
      </c>
      <c r="E14" s="13">
        <v>9995447</v>
      </c>
      <c r="F14" s="13">
        <v>4106457</v>
      </c>
      <c r="G14" s="21"/>
      <c r="H14" s="13">
        <v>8586173</v>
      </c>
      <c r="I14" s="13">
        <v>4678</v>
      </c>
      <c r="J14" s="13">
        <v>7776842</v>
      </c>
      <c r="K14" s="13">
        <v>804653</v>
      </c>
      <c r="L14" s="13"/>
      <c r="M14" s="13">
        <v>22740079</v>
      </c>
      <c r="N14" s="13"/>
      <c r="O14" s="13">
        <v>22740079</v>
      </c>
    </row>
    <row r="15" spans="1:15" x14ac:dyDescent="0.2">
      <c r="A15" s="26" t="s">
        <v>7</v>
      </c>
      <c r="B15" s="20">
        <v>2016</v>
      </c>
      <c r="C15" s="13">
        <v>9566642</v>
      </c>
      <c r="D15" s="13">
        <v>45307</v>
      </c>
      <c r="E15" s="13">
        <v>1275196</v>
      </c>
      <c r="F15" s="13">
        <v>8246139</v>
      </c>
      <c r="G15" s="21"/>
      <c r="H15" s="13">
        <v>4388266</v>
      </c>
      <c r="I15" s="13">
        <v>4361</v>
      </c>
      <c r="J15" s="13">
        <v>4123988</v>
      </c>
      <c r="K15" s="13">
        <v>259917</v>
      </c>
      <c r="L15" s="13"/>
      <c r="M15" s="13">
        <v>13954908</v>
      </c>
      <c r="N15" s="13"/>
      <c r="O15" s="13">
        <v>13954908</v>
      </c>
    </row>
    <row r="16" spans="1:15" x14ac:dyDescent="0.2">
      <c r="A16" s="26"/>
      <c r="B16" s="20">
        <v>2015</v>
      </c>
      <c r="C16" s="13">
        <v>6005968</v>
      </c>
      <c r="D16" s="13">
        <v>42246</v>
      </c>
      <c r="E16" s="13">
        <v>2700227</v>
      </c>
      <c r="F16" s="13">
        <v>3263495</v>
      </c>
      <c r="G16" s="21"/>
      <c r="H16" s="13">
        <v>7437654</v>
      </c>
      <c r="I16" s="13">
        <v>4415</v>
      </c>
      <c r="J16" s="13">
        <v>7096378</v>
      </c>
      <c r="K16" s="13">
        <v>336861</v>
      </c>
      <c r="L16" s="13"/>
      <c r="M16" s="13">
        <v>13443622</v>
      </c>
      <c r="N16" s="13">
        <v>1442</v>
      </c>
      <c r="O16" s="13">
        <v>13445064</v>
      </c>
    </row>
    <row r="17" spans="1:15" x14ac:dyDescent="0.2">
      <c r="A17" s="26" t="s">
        <v>8</v>
      </c>
      <c r="B17" s="20">
        <v>2016</v>
      </c>
      <c r="C17" s="13">
        <v>28318536</v>
      </c>
      <c r="D17" s="13">
        <v>9643</v>
      </c>
      <c r="E17" s="13">
        <v>24143483</v>
      </c>
      <c r="F17" s="13">
        <v>4122712</v>
      </c>
      <c r="G17" s="13">
        <v>42698</v>
      </c>
      <c r="H17" s="13">
        <v>11079648</v>
      </c>
      <c r="I17" s="13">
        <v>8413</v>
      </c>
      <c r="J17" s="13">
        <v>10491546</v>
      </c>
      <c r="K17" s="13">
        <v>579689</v>
      </c>
      <c r="L17" s="13"/>
      <c r="M17" s="13">
        <v>39398184</v>
      </c>
      <c r="N17" s="13"/>
      <c r="O17" s="13">
        <v>39398184</v>
      </c>
    </row>
    <row r="18" spans="1:15" x14ac:dyDescent="0.2">
      <c r="A18" s="26"/>
      <c r="B18" s="20">
        <v>2015</v>
      </c>
      <c r="C18" s="13">
        <v>35548482</v>
      </c>
      <c r="D18" s="13">
        <v>9691</v>
      </c>
      <c r="E18" s="13">
        <v>24288879</v>
      </c>
      <c r="F18" s="13">
        <v>11213788</v>
      </c>
      <c r="G18" s="21">
        <v>36124</v>
      </c>
      <c r="H18" s="13">
        <v>3528165</v>
      </c>
      <c r="I18" s="13">
        <v>10272</v>
      </c>
      <c r="J18" s="13">
        <v>3152736</v>
      </c>
      <c r="K18" s="13">
        <v>365157</v>
      </c>
      <c r="L18" s="13"/>
      <c r="M18" s="13">
        <v>39076647</v>
      </c>
      <c r="N18" s="13"/>
      <c r="O18" s="13">
        <v>39076647</v>
      </c>
    </row>
    <row r="19" spans="1:15" s="3" customFormat="1" x14ac:dyDescent="0.2">
      <c r="A19" s="26" t="s">
        <v>9</v>
      </c>
      <c r="B19" s="20">
        <v>2016</v>
      </c>
      <c r="C19" s="13">
        <v>9922506</v>
      </c>
      <c r="D19" s="13">
        <v>11860</v>
      </c>
      <c r="E19" s="13">
        <v>6419856</v>
      </c>
      <c r="F19" s="13">
        <v>3490790</v>
      </c>
      <c r="G19" s="21"/>
      <c r="H19" s="13">
        <v>5782330</v>
      </c>
      <c r="I19" s="13">
        <v>38105</v>
      </c>
      <c r="J19" s="13">
        <v>5226729</v>
      </c>
      <c r="K19" s="13">
        <v>517496</v>
      </c>
      <c r="L19" s="13"/>
      <c r="M19" s="13">
        <v>15704836</v>
      </c>
      <c r="N19" s="13">
        <v>553205</v>
      </c>
      <c r="O19" s="13">
        <v>16258041</v>
      </c>
    </row>
    <row r="20" spans="1:15" x14ac:dyDescent="0.2">
      <c r="A20" s="26"/>
      <c r="B20" s="20">
        <v>2015</v>
      </c>
      <c r="C20" s="13">
        <v>8274933</v>
      </c>
      <c r="D20" s="13">
        <v>13668</v>
      </c>
      <c r="E20" s="13">
        <v>6276062</v>
      </c>
      <c r="F20" s="13">
        <v>1985203</v>
      </c>
      <c r="G20" s="21"/>
      <c r="H20" s="13">
        <v>5413368</v>
      </c>
      <c r="I20" s="13">
        <v>50341</v>
      </c>
      <c r="J20" s="13">
        <v>4989222</v>
      </c>
      <c r="K20" s="13">
        <v>373805</v>
      </c>
      <c r="L20" s="13"/>
      <c r="M20" s="13">
        <v>13688301</v>
      </c>
      <c r="N20" s="13">
        <v>555704</v>
      </c>
      <c r="O20" s="13">
        <v>14244005</v>
      </c>
    </row>
    <row r="21" spans="1:15" x14ac:dyDescent="0.2">
      <c r="A21" s="26" t="s">
        <v>10</v>
      </c>
      <c r="B21" s="20">
        <v>2016</v>
      </c>
      <c r="C21" s="13">
        <v>10529961</v>
      </c>
      <c r="D21" s="13">
        <v>2317</v>
      </c>
      <c r="E21" s="13">
        <v>3095342</v>
      </c>
      <c r="F21" s="13">
        <v>7432302</v>
      </c>
      <c r="G21" s="21"/>
      <c r="H21" s="13">
        <v>1440512</v>
      </c>
      <c r="I21" s="13">
        <v>17059</v>
      </c>
      <c r="J21" s="13">
        <v>1154173</v>
      </c>
      <c r="K21" s="13">
        <v>241513</v>
      </c>
      <c r="L21" s="13">
        <v>27767</v>
      </c>
      <c r="M21" s="13">
        <v>11970473</v>
      </c>
      <c r="N21" s="13"/>
      <c r="O21" s="13">
        <v>11970473</v>
      </c>
    </row>
    <row r="22" spans="1:15" x14ac:dyDescent="0.2">
      <c r="A22" s="26"/>
      <c r="B22" s="20">
        <v>2015</v>
      </c>
      <c r="C22" s="13">
        <v>6519257</v>
      </c>
      <c r="D22" s="13">
        <v>3441</v>
      </c>
      <c r="E22" s="13">
        <v>1396579</v>
      </c>
      <c r="F22" s="13">
        <v>5119237</v>
      </c>
      <c r="G22" s="21"/>
      <c r="H22" s="13">
        <v>1860572</v>
      </c>
      <c r="I22" s="13"/>
      <c r="J22" s="13">
        <v>1743853</v>
      </c>
      <c r="K22" s="13">
        <v>116719</v>
      </c>
      <c r="L22" s="13"/>
      <c r="M22" s="13">
        <v>8379829</v>
      </c>
      <c r="N22" s="13"/>
      <c r="O22" s="13">
        <v>8379829</v>
      </c>
    </row>
    <row r="23" spans="1:15" x14ac:dyDescent="0.2">
      <c r="A23" s="26" t="s">
        <v>48</v>
      </c>
      <c r="B23" s="20">
        <v>2016</v>
      </c>
      <c r="C23" s="13">
        <v>2222167</v>
      </c>
      <c r="D23" s="13">
        <v>9868</v>
      </c>
      <c r="E23" s="13">
        <v>83230</v>
      </c>
      <c r="F23" s="13">
        <v>2129069</v>
      </c>
      <c r="G23" s="21"/>
      <c r="H23" s="13">
        <v>1159575</v>
      </c>
      <c r="I23" s="13">
        <v>1050</v>
      </c>
      <c r="J23" s="13">
        <v>1117050</v>
      </c>
      <c r="K23" s="13">
        <v>41475</v>
      </c>
      <c r="L23" s="13"/>
      <c r="M23" s="13">
        <v>3381742</v>
      </c>
      <c r="N23" s="13"/>
      <c r="O23" s="13">
        <v>3381742</v>
      </c>
    </row>
    <row r="24" spans="1:15" x14ac:dyDescent="0.2">
      <c r="A24" s="26"/>
      <c r="B24" s="20">
        <v>2015</v>
      </c>
      <c r="C24" s="13"/>
      <c r="D24" s="13"/>
      <c r="E24" s="13"/>
      <c r="F24" s="13"/>
      <c r="G24" s="21"/>
      <c r="H24" s="13"/>
      <c r="I24" s="13"/>
      <c r="J24" s="13"/>
      <c r="K24" s="13"/>
      <c r="L24" s="13"/>
      <c r="M24" s="13"/>
      <c r="N24" s="13"/>
      <c r="O24" s="13"/>
    </row>
    <row r="25" spans="1:15" x14ac:dyDescent="0.2">
      <c r="A25" s="26" t="s">
        <v>11</v>
      </c>
      <c r="B25" s="20">
        <v>2016</v>
      </c>
      <c r="C25" s="13">
        <v>8835380</v>
      </c>
      <c r="D25" s="13">
        <v>163008</v>
      </c>
      <c r="E25" s="13">
        <v>3202087</v>
      </c>
      <c r="F25" s="13">
        <v>5470285</v>
      </c>
      <c r="G25" s="21"/>
      <c r="H25" s="13">
        <v>10253671</v>
      </c>
      <c r="I25" s="13">
        <v>11390</v>
      </c>
      <c r="J25" s="13">
        <v>8895629</v>
      </c>
      <c r="K25" s="13">
        <v>1197272</v>
      </c>
      <c r="L25" s="13">
        <v>149380</v>
      </c>
      <c r="M25" s="13">
        <v>19089051</v>
      </c>
      <c r="N25" s="13">
        <v>1996062</v>
      </c>
      <c r="O25" s="13">
        <v>21085113</v>
      </c>
    </row>
    <row r="26" spans="1:15" x14ac:dyDescent="0.2">
      <c r="A26" s="26"/>
      <c r="B26" s="20">
        <v>2015</v>
      </c>
      <c r="C26" s="13">
        <v>14190227</v>
      </c>
      <c r="D26" s="13">
        <v>199900</v>
      </c>
      <c r="E26" s="13">
        <v>3277564</v>
      </c>
      <c r="F26" s="13">
        <v>10712763</v>
      </c>
      <c r="G26" s="21"/>
      <c r="H26" s="13">
        <v>5232247</v>
      </c>
      <c r="I26" s="13">
        <v>12687</v>
      </c>
      <c r="J26" s="13">
        <v>3884256</v>
      </c>
      <c r="K26" s="13">
        <v>1234804</v>
      </c>
      <c r="L26" s="13">
        <v>100500</v>
      </c>
      <c r="M26" s="13">
        <v>19422474</v>
      </c>
      <c r="N26" s="13">
        <v>1905374</v>
      </c>
      <c r="O26" s="13">
        <v>21327848</v>
      </c>
    </row>
    <row r="27" spans="1:15" x14ac:dyDescent="0.2">
      <c r="A27" s="26" t="s">
        <v>12</v>
      </c>
      <c r="B27" s="20">
        <v>2016</v>
      </c>
      <c r="C27" s="13">
        <v>43657837</v>
      </c>
      <c r="D27" s="13">
        <v>191034</v>
      </c>
      <c r="E27" s="13">
        <v>13183019</v>
      </c>
      <c r="F27" s="13">
        <v>30283784</v>
      </c>
      <c r="G27" s="21"/>
      <c r="H27" s="13">
        <v>22322487.359999999</v>
      </c>
      <c r="I27" s="13">
        <v>55256</v>
      </c>
      <c r="J27" s="13">
        <v>5539092.3600000003</v>
      </c>
      <c r="K27" s="13">
        <v>16719339</v>
      </c>
      <c r="L27" s="13">
        <v>8800</v>
      </c>
      <c r="M27" s="13">
        <v>65980324.359999999</v>
      </c>
      <c r="N27" s="13">
        <v>2179530</v>
      </c>
      <c r="O27" s="13">
        <v>68159854.359999999</v>
      </c>
    </row>
    <row r="28" spans="1:15" x14ac:dyDescent="0.2">
      <c r="A28" s="26"/>
      <c r="B28" s="20">
        <v>2015</v>
      </c>
      <c r="C28" s="13">
        <v>41239223.740000002</v>
      </c>
      <c r="D28" s="13">
        <v>310870.32</v>
      </c>
      <c r="E28" s="13">
        <v>15374774.33</v>
      </c>
      <c r="F28" s="13">
        <v>25553579.09</v>
      </c>
      <c r="G28" s="21"/>
      <c r="H28" s="13">
        <v>23723935.600000001</v>
      </c>
      <c r="I28" s="13">
        <v>134605.54999999999</v>
      </c>
      <c r="J28" s="13">
        <v>4942240.57</v>
      </c>
      <c r="K28" s="13">
        <v>18644244.34</v>
      </c>
      <c r="L28" s="13">
        <v>2845.14</v>
      </c>
      <c r="M28" s="13">
        <v>64963159.340000004</v>
      </c>
      <c r="N28" s="13">
        <v>2770107.38</v>
      </c>
      <c r="O28" s="13">
        <v>67733266.719999999</v>
      </c>
    </row>
    <row r="29" spans="1:15" x14ac:dyDescent="0.2">
      <c r="A29" s="26" t="s">
        <v>52</v>
      </c>
      <c r="B29" s="20">
        <v>2016</v>
      </c>
      <c r="C29" s="12">
        <v>13070119</v>
      </c>
      <c r="D29" s="12">
        <v>204821</v>
      </c>
      <c r="E29" s="12">
        <v>4614692</v>
      </c>
      <c r="F29" s="12">
        <v>8238655</v>
      </c>
      <c r="G29" s="15">
        <v>11951</v>
      </c>
      <c r="H29" s="12">
        <v>8838559</v>
      </c>
      <c r="I29" s="12">
        <v>48879</v>
      </c>
      <c r="J29" s="12">
        <v>7768340</v>
      </c>
      <c r="K29" s="12">
        <v>1021340</v>
      </c>
      <c r="L29" s="12"/>
      <c r="M29" s="12">
        <v>21908678</v>
      </c>
      <c r="N29" s="12">
        <v>312741</v>
      </c>
      <c r="O29" s="12">
        <v>22221419</v>
      </c>
    </row>
    <row r="30" spans="1:15" x14ac:dyDescent="0.2">
      <c r="A30" s="26"/>
      <c r="B30" s="20">
        <v>2015</v>
      </c>
      <c r="C30" s="12">
        <v>13526354</v>
      </c>
      <c r="D30" s="12">
        <v>90154</v>
      </c>
      <c r="E30" s="12">
        <v>4735428</v>
      </c>
      <c r="F30" s="12">
        <v>8440014</v>
      </c>
      <c r="G30" s="15">
        <v>260758</v>
      </c>
      <c r="H30" s="12">
        <v>6972512</v>
      </c>
      <c r="I30" s="12">
        <v>78926</v>
      </c>
      <c r="J30" s="12">
        <v>6189443</v>
      </c>
      <c r="K30" s="12">
        <v>704143</v>
      </c>
      <c r="L30" s="12"/>
      <c r="M30" s="12">
        <v>20498866</v>
      </c>
      <c r="N30" s="12">
        <v>488524</v>
      </c>
      <c r="O30" s="12">
        <v>20987390</v>
      </c>
    </row>
    <row r="31" spans="1:15" s="10" customFormat="1" ht="18" customHeight="1" x14ac:dyDescent="0.2">
      <c r="A31" s="28" t="s">
        <v>17</v>
      </c>
      <c r="B31" s="24">
        <v>2016</v>
      </c>
      <c r="C31" s="23">
        <f>C29+C27+C25+C23+C21+C19+C17+C15+C13+C11+C9+C7+C5+C3-1</f>
        <v>259214863</v>
      </c>
      <c r="D31" s="23">
        <f t="shared" ref="D31:I31" si="0">D29+D27+D25+D23+D21+D19+D17+D15+D13+D11+D9+D7+D5+D3</f>
        <v>1368854</v>
      </c>
      <c r="E31" s="23">
        <f t="shared" si="0"/>
        <v>93347941</v>
      </c>
      <c r="F31" s="23">
        <f t="shared" si="0"/>
        <v>163956114</v>
      </c>
      <c r="G31" s="23">
        <f t="shared" si="0"/>
        <v>54649</v>
      </c>
      <c r="H31" s="23">
        <f t="shared" si="0"/>
        <v>141212611.36000001</v>
      </c>
      <c r="I31" s="23">
        <f t="shared" si="0"/>
        <v>517298</v>
      </c>
      <c r="J31" s="23">
        <f>J29+J27+J25+J23+J21+J19+J17+J15+J13+J11+J9+J7+J5+J3+1</f>
        <v>111630545.36</v>
      </c>
      <c r="K31" s="23">
        <f>K29+K27+K25+K23+K21+K19+K17+K15+K13+K11+K9+K7+K5+K3</f>
        <v>28878822</v>
      </c>
      <c r="L31" s="23">
        <f>L29+L27+L25+L23+L21+L19+L17+L15+L13+L11+L9+L7+L5+L3</f>
        <v>185947</v>
      </c>
      <c r="M31" s="23">
        <f>M29+M27+M25+M23+M21+M19+M17+M15+M13+M11+M9+M7+M5+M3</f>
        <v>400427475.36000001</v>
      </c>
      <c r="N31" s="23">
        <f>N29+N27+N25+N23+N21+N19+N17+N15+N13+N11+N9+N7+N5+N3</f>
        <v>5784262</v>
      </c>
      <c r="O31" s="23">
        <f>O29+O27+O25+O23+O21+O19+O17+O15+O13+O11+O9+O7+O5+O3</f>
        <v>406211737.36000001</v>
      </c>
    </row>
    <row r="32" spans="1:15" s="10" customFormat="1" ht="16.5" customHeight="1" x14ac:dyDescent="0.2">
      <c r="A32" s="28"/>
      <c r="B32" s="24">
        <v>2015</v>
      </c>
      <c r="C32" s="23">
        <f>C30+C28+C26+C24+C22+C20+C18+C16+C14+C12+C10+C8+C6+C4</f>
        <v>255454566.74000001</v>
      </c>
      <c r="D32" s="23">
        <f t="shared" ref="D32:O32" si="1">D30+D28+D26+D24+D22+D20+D18+D16+D14+D12+D10+D8+D6+D4</f>
        <v>1581549.32</v>
      </c>
      <c r="E32" s="23">
        <f t="shared" si="1"/>
        <v>93445331.329999998</v>
      </c>
      <c r="F32" s="23">
        <f t="shared" si="1"/>
        <v>160130804.09</v>
      </c>
      <c r="G32" s="23">
        <f t="shared" si="1"/>
        <v>296882</v>
      </c>
      <c r="H32" s="23">
        <f t="shared" si="1"/>
        <v>113949804.59999999</v>
      </c>
      <c r="I32" s="23">
        <f t="shared" si="1"/>
        <v>340097.55</v>
      </c>
      <c r="J32" s="23">
        <f t="shared" si="1"/>
        <v>84048926.569999993</v>
      </c>
      <c r="K32" s="23">
        <f t="shared" si="1"/>
        <v>29457435.34</v>
      </c>
      <c r="L32" s="23">
        <f t="shared" si="1"/>
        <v>103345.14</v>
      </c>
      <c r="M32" s="23">
        <f t="shared" si="1"/>
        <v>369404371.34000003</v>
      </c>
      <c r="N32" s="23">
        <f t="shared" si="1"/>
        <v>6787697.3799999999</v>
      </c>
      <c r="O32" s="23">
        <f t="shared" si="1"/>
        <v>376192068.72000003</v>
      </c>
    </row>
    <row r="37" spans="3:15" x14ac:dyDescent="0.2">
      <c r="F37" s="22"/>
      <c r="I37" s="22"/>
      <c r="K37" s="3"/>
      <c r="L37" s="3"/>
      <c r="O37" s="2"/>
    </row>
    <row r="38" spans="3:15" x14ac:dyDescent="0.2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8"/>
      <c r="N38" s="18"/>
      <c r="O38" s="18"/>
    </row>
    <row r="40" spans="3:15" x14ac:dyDescent="0.2">
      <c r="F40" s="22"/>
    </row>
  </sheetData>
  <sheetProtection algorithmName="SHA-512" hashValue="VC3k69LvWbzf5yVVClA6jnV5TIrDh6cBKUOa27MSIneu6f+a2vTOkTiJ8zepIPd3AFYbUz8S66T3xVe/HI8bhw==" saltValue="ou+ZyW9E6A1N8jTssyxemA==" spinCount="100000" sheet="1" objects="1" scenarios="1" autoFilter="0" pivotTables="0"/>
  <mergeCells count="16">
    <mergeCell ref="A29:A30"/>
    <mergeCell ref="A23:A24"/>
    <mergeCell ref="A25:A26"/>
    <mergeCell ref="A27:A28"/>
    <mergeCell ref="A31:A32"/>
    <mergeCell ref="A2:B2"/>
    <mergeCell ref="A13:A14"/>
    <mergeCell ref="A15:A16"/>
    <mergeCell ref="A17:A18"/>
    <mergeCell ref="A19:A20"/>
    <mergeCell ref="A21:A22"/>
    <mergeCell ref="A3:A4"/>
    <mergeCell ref="A5:A6"/>
    <mergeCell ref="A7:A8"/>
    <mergeCell ref="A9:A10"/>
    <mergeCell ref="A11:A12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2"/>
  <sheetViews>
    <sheetView zoomScaleNormal="100" workbookViewId="0">
      <selection activeCell="H34" sqref="H34"/>
    </sheetView>
  </sheetViews>
  <sheetFormatPr defaultRowHeight="12.75" x14ac:dyDescent="0.2"/>
  <cols>
    <col min="1" max="1" width="22.42578125" style="3" customWidth="1"/>
    <col min="2" max="2" width="4.85546875" style="3" bestFit="1" customWidth="1"/>
    <col min="3" max="3" width="10" style="3" bestFit="1" customWidth="1"/>
    <col min="4" max="4" width="10.28515625" style="3" customWidth="1"/>
    <col min="5" max="5" width="13.5703125" style="3" bestFit="1" customWidth="1"/>
    <col min="6" max="6" width="9.85546875" style="3" bestFit="1" customWidth="1"/>
    <col min="7" max="7" width="14.140625" style="3" bestFit="1" customWidth="1"/>
    <col min="8" max="8" width="10.85546875" style="3" bestFit="1" customWidth="1"/>
    <col min="9" max="9" width="11.5703125" style="3" bestFit="1" customWidth="1"/>
    <col min="10" max="10" width="13.28515625" style="3" bestFit="1" customWidth="1"/>
    <col min="11" max="11" width="12" style="3" customWidth="1"/>
    <col min="12" max="12" width="11.42578125" style="3" bestFit="1" customWidth="1"/>
    <col min="13" max="13" width="9.5703125" style="3" bestFit="1" customWidth="1"/>
    <col min="14" max="16384" width="9.140625" style="3"/>
  </cols>
  <sheetData>
    <row r="1" spans="1:13" ht="15.75" x14ac:dyDescent="0.25">
      <c r="A1" s="16" t="s">
        <v>54</v>
      </c>
    </row>
    <row r="2" spans="1:13" s="7" customFormat="1" ht="45" customHeight="1" x14ac:dyDescent="0.2">
      <c r="A2" s="27" t="s">
        <v>21</v>
      </c>
      <c r="B2" s="27"/>
      <c r="C2" s="11" t="s">
        <v>13</v>
      </c>
      <c r="D2" s="11" t="s">
        <v>22</v>
      </c>
      <c r="E2" s="11" t="s">
        <v>23</v>
      </c>
      <c r="F2" s="11" t="s">
        <v>24</v>
      </c>
      <c r="G2" s="11" t="s">
        <v>14</v>
      </c>
      <c r="H2" s="11" t="s">
        <v>18</v>
      </c>
      <c r="I2" s="11" t="s">
        <v>15</v>
      </c>
      <c r="J2" s="11" t="s">
        <v>16</v>
      </c>
      <c r="K2" s="11" t="s">
        <v>30</v>
      </c>
      <c r="L2" s="11" t="s">
        <v>31</v>
      </c>
      <c r="M2" s="11" t="s">
        <v>32</v>
      </c>
    </row>
    <row r="3" spans="1:13" x14ac:dyDescent="0.2">
      <c r="A3" s="29" t="s">
        <v>1</v>
      </c>
      <c r="B3" s="20">
        <v>2016</v>
      </c>
      <c r="C3" s="12">
        <v>10707087</v>
      </c>
      <c r="D3" s="12">
        <v>5700000</v>
      </c>
      <c r="E3" s="12">
        <v>4547320</v>
      </c>
      <c r="F3" s="12"/>
      <c r="G3" s="15">
        <v>486258</v>
      </c>
      <c r="H3" s="12">
        <v>13019878</v>
      </c>
      <c r="I3" s="12"/>
      <c r="J3" s="12">
        <v>13019878</v>
      </c>
      <c r="K3" s="12">
        <v>24213223</v>
      </c>
      <c r="L3" s="12">
        <v>12249</v>
      </c>
      <c r="M3" s="13">
        <v>24225472</v>
      </c>
    </row>
    <row r="4" spans="1:13" x14ac:dyDescent="0.2">
      <c r="A4" s="29"/>
      <c r="B4" s="20">
        <v>2015</v>
      </c>
      <c r="C4" s="12">
        <v>10748370</v>
      </c>
      <c r="D4" s="12">
        <v>5700000</v>
      </c>
      <c r="E4" s="12">
        <v>4593795</v>
      </c>
      <c r="F4" s="12"/>
      <c r="G4" s="15">
        <v>98409</v>
      </c>
      <c r="H4" s="12">
        <v>13009425</v>
      </c>
      <c r="I4" s="12"/>
      <c r="J4" s="12">
        <v>13009425</v>
      </c>
      <c r="K4" s="12">
        <v>23856204</v>
      </c>
      <c r="L4" s="12">
        <v>16756</v>
      </c>
      <c r="M4" s="13">
        <v>23872960</v>
      </c>
    </row>
    <row r="5" spans="1:13" x14ac:dyDescent="0.2">
      <c r="A5" s="29" t="s">
        <v>2</v>
      </c>
      <c r="B5" s="20">
        <v>2016</v>
      </c>
      <c r="C5" s="12">
        <v>11143785</v>
      </c>
      <c r="D5" s="12">
        <v>6827000</v>
      </c>
      <c r="E5" s="12">
        <v>4438890</v>
      </c>
      <c r="F5" s="12"/>
      <c r="G5" s="15">
        <v>141095</v>
      </c>
      <c r="H5" s="12">
        <v>21929199</v>
      </c>
      <c r="I5" s="12"/>
      <c r="J5" s="12">
        <v>21929199</v>
      </c>
      <c r="K5" s="12">
        <v>33214079</v>
      </c>
      <c r="L5" s="12">
        <v>29704</v>
      </c>
      <c r="M5" s="12">
        <v>33243783</v>
      </c>
    </row>
    <row r="6" spans="1:13" x14ac:dyDescent="0.2">
      <c r="A6" s="29"/>
      <c r="B6" s="20">
        <v>2015</v>
      </c>
      <c r="C6" s="12">
        <v>10850679</v>
      </c>
      <c r="D6" s="12">
        <v>6827000</v>
      </c>
      <c r="E6" s="12">
        <v>4149666</v>
      </c>
      <c r="F6" s="12"/>
      <c r="G6" s="15">
        <v>114865</v>
      </c>
      <c r="H6" s="12">
        <v>19719459</v>
      </c>
      <c r="I6" s="25"/>
      <c r="J6" s="12">
        <v>19719459</v>
      </c>
      <c r="K6" s="12">
        <v>30685003</v>
      </c>
      <c r="L6" s="12">
        <v>13954</v>
      </c>
      <c r="M6" s="13">
        <v>30698957</v>
      </c>
    </row>
    <row r="7" spans="1:13" x14ac:dyDescent="0.2">
      <c r="A7" s="29" t="s">
        <v>3</v>
      </c>
      <c r="B7" s="20">
        <v>2016</v>
      </c>
      <c r="C7" s="12">
        <v>18317728</v>
      </c>
      <c r="D7" s="12">
        <v>20435701</v>
      </c>
      <c r="E7" s="12">
        <v>28294</v>
      </c>
      <c r="F7" s="12"/>
      <c r="G7" s="12">
        <v>1810303</v>
      </c>
      <c r="H7" s="12">
        <v>19680448</v>
      </c>
      <c r="I7" s="12">
        <v>13905</v>
      </c>
      <c r="J7" s="12">
        <v>19666543</v>
      </c>
      <c r="K7" s="12">
        <v>39808479</v>
      </c>
      <c r="L7" s="12">
        <v>700771</v>
      </c>
      <c r="M7" s="13">
        <v>40509250</v>
      </c>
    </row>
    <row r="8" spans="1:13" x14ac:dyDescent="0.2">
      <c r="A8" s="29"/>
      <c r="B8" s="20">
        <v>2015</v>
      </c>
      <c r="C8" s="12">
        <v>14601846</v>
      </c>
      <c r="D8" s="12">
        <v>16522901</v>
      </c>
      <c r="E8" s="12">
        <v>8390</v>
      </c>
      <c r="F8" s="12"/>
      <c r="G8" s="15">
        <v>1543870</v>
      </c>
      <c r="H8" s="12">
        <v>18652002</v>
      </c>
      <c r="I8" s="12">
        <v>25728</v>
      </c>
      <c r="J8" s="12">
        <v>18626274</v>
      </c>
      <c r="K8" s="12">
        <v>34797718</v>
      </c>
      <c r="L8" s="12">
        <v>1035836</v>
      </c>
      <c r="M8" s="13">
        <v>35833554</v>
      </c>
    </row>
    <row r="9" spans="1:13" x14ac:dyDescent="0.2">
      <c r="A9" s="29" t="s">
        <v>4</v>
      </c>
      <c r="B9" s="20">
        <v>2016</v>
      </c>
      <c r="C9" s="12">
        <v>2643792</v>
      </c>
      <c r="D9" s="12">
        <v>2500000</v>
      </c>
      <c r="E9" s="12">
        <v>136874</v>
      </c>
      <c r="F9" s="12"/>
      <c r="G9" s="15"/>
      <c r="H9" s="12">
        <v>3849574</v>
      </c>
      <c r="I9" s="25"/>
      <c r="J9" s="12">
        <v>3849574</v>
      </c>
      <c r="K9" s="12">
        <v>6493366</v>
      </c>
      <c r="L9" s="12"/>
      <c r="M9" s="13">
        <v>6493366</v>
      </c>
    </row>
    <row r="10" spans="1:13" x14ac:dyDescent="0.2">
      <c r="A10" s="29"/>
      <c r="B10" s="20">
        <v>2015</v>
      </c>
      <c r="C10" s="12"/>
      <c r="D10" s="12"/>
      <c r="E10" s="12"/>
      <c r="F10" s="12"/>
      <c r="G10" s="15"/>
      <c r="H10" s="12"/>
      <c r="I10" s="12"/>
      <c r="J10" s="12"/>
      <c r="K10" s="12"/>
      <c r="L10" s="12"/>
      <c r="M10" s="13"/>
    </row>
    <row r="11" spans="1:13" x14ac:dyDescent="0.2">
      <c r="A11" s="29" t="s">
        <v>5</v>
      </c>
      <c r="B11" s="20">
        <v>2016</v>
      </c>
      <c r="C11" s="12">
        <v>12989072</v>
      </c>
      <c r="D11" s="12">
        <v>6070000</v>
      </c>
      <c r="E11" s="12">
        <v>5477869</v>
      </c>
      <c r="F11" s="12"/>
      <c r="G11" s="15">
        <v>67477735</v>
      </c>
      <c r="H11" s="12">
        <v>6755858</v>
      </c>
      <c r="I11" s="25"/>
      <c r="J11" s="12">
        <v>6755858</v>
      </c>
      <c r="K11" s="12">
        <v>87222665</v>
      </c>
      <c r="L11" s="12"/>
      <c r="M11" s="13">
        <v>87222665</v>
      </c>
    </row>
    <row r="12" spans="1:13" x14ac:dyDescent="0.2">
      <c r="A12" s="29"/>
      <c r="B12" s="20">
        <v>2015</v>
      </c>
      <c r="C12" s="12">
        <v>12368869</v>
      </c>
      <c r="D12" s="12">
        <v>6070000</v>
      </c>
      <c r="E12" s="12">
        <v>4425342</v>
      </c>
      <c r="F12" s="12"/>
      <c r="G12" s="15">
        <v>58543310</v>
      </c>
      <c r="H12" s="12">
        <v>6940290</v>
      </c>
      <c r="I12" s="25"/>
      <c r="J12" s="12">
        <v>6940290</v>
      </c>
      <c r="K12" s="12">
        <v>77852469</v>
      </c>
      <c r="L12" s="12"/>
      <c r="M12" s="13">
        <v>77852469</v>
      </c>
    </row>
    <row r="13" spans="1:13" x14ac:dyDescent="0.2">
      <c r="A13" s="29" t="s">
        <v>6</v>
      </c>
      <c r="B13" s="20">
        <v>2016</v>
      </c>
      <c r="C13" s="12">
        <v>10212730</v>
      </c>
      <c r="D13" s="12">
        <v>13668191</v>
      </c>
      <c r="E13" s="12"/>
      <c r="F13" s="12">
        <v>4424198</v>
      </c>
      <c r="G13" s="15">
        <v>914576</v>
      </c>
      <c r="H13" s="12">
        <v>6960161</v>
      </c>
      <c r="I13" s="12"/>
      <c r="J13" s="12">
        <v>6960161</v>
      </c>
      <c r="K13" s="12">
        <v>18087467</v>
      </c>
      <c r="L13" s="12"/>
      <c r="M13" s="13">
        <v>18087467</v>
      </c>
    </row>
    <row r="14" spans="1:13" x14ac:dyDescent="0.2">
      <c r="A14" s="29"/>
      <c r="B14" s="20">
        <v>2015</v>
      </c>
      <c r="C14" s="12">
        <v>11333241</v>
      </c>
      <c r="D14" s="12">
        <v>13668191</v>
      </c>
      <c r="E14" s="12"/>
      <c r="F14" s="12">
        <v>3313405</v>
      </c>
      <c r="G14" s="15">
        <v>162708</v>
      </c>
      <c r="H14" s="12">
        <v>11244130</v>
      </c>
      <c r="I14" s="12">
        <v>48427</v>
      </c>
      <c r="J14" s="12">
        <v>11195703</v>
      </c>
      <c r="K14" s="12">
        <v>22740079</v>
      </c>
      <c r="L14" s="12"/>
      <c r="M14" s="13">
        <v>22740079</v>
      </c>
    </row>
    <row r="15" spans="1:13" x14ac:dyDescent="0.2">
      <c r="A15" s="29" t="s">
        <v>7</v>
      </c>
      <c r="B15" s="20">
        <v>2016</v>
      </c>
      <c r="C15" s="12">
        <v>7331627</v>
      </c>
      <c r="D15" s="12">
        <v>5500000</v>
      </c>
      <c r="E15" s="12">
        <v>1682190</v>
      </c>
      <c r="F15" s="12"/>
      <c r="G15" s="15">
        <v>8219</v>
      </c>
      <c r="H15" s="12">
        <v>6615062</v>
      </c>
      <c r="I15" s="12"/>
      <c r="J15" s="12">
        <v>6615062</v>
      </c>
      <c r="K15" s="12">
        <v>13954908</v>
      </c>
      <c r="L15" s="12"/>
      <c r="M15" s="13">
        <v>13954908</v>
      </c>
    </row>
    <row r="16" spans="1:13" x14ac:dyDescent="0.2">
      <c r="A16" s="29"/>
      <c r="B16" s="20">
        <v>2015</v>
      </c>
      <c r="C16" s="12">
        <v>7180307</v>
      </c>
      <c r="D16" s="12">
        <v>5500000</v>
      </c>
      <c r="E16" s="12">
        <v>1487097</v>
      </c>
      <c r="F16" s="12"/>
      <c r="G16" s="15">
        <v>7510</v>
      </c>
      <c r="H16" s="12">
        <v>6255805</v>
      </c>
      <c r="I16" s="12"/>
      <c r="J16" s="12">
        <v>6255805</v>
      </c>
      <c r="K16" s="12">
        <v>13443622</v>
      </c>
      <c r="L16" s="12">
        <v>1442</v>
      </c>
      <c r="M16" s="12">
        <v>13445064</v>
      </c>
    </row>
    <row r="17" spans="1:13" x14ac:dyDescent="0.2">
      <c r="A17" s="29" t="s">
        <v>8</v>
      </c>
      <c r="B17" s="20">
        <v>2016</v>
      </c>
      <c r="C17" s="12">
        <v>19965625</v>
      </c>
      <c r="D17" s="12">
        <v>9000000</v>
      </c>
      <c r="E17" s="12">
        <v>8045001</v>
      </c>
      <c r="F17" s="12"/>
      <c r="G17" s="15">
        <v>64554</v>
      </c>
      <c r="H17" s="12">
        <v>19368005</v>
      </c>
      <c r="I17" s="12"/>
      <c r="J17" s="12">
        <v>19368005</v>
      </c>
      <c r="K17" s="12">
        <v>39398184</v>
      </c>
      <c r="L17" s="12"/>
      <c r="M17" s="13">
        <v>39398184</v>
      </c>
    </row>
    <row r="18" spans="1:13" x14ac:dyDescent="0.2">
      <c r="A18" s="29"/>
      <c r="B18" s="20">
        <v>2015</v>
      </c>
      <c r="C18" s="12">
        <v>19958658</v>
      </c>
      <c r="D18" s="12">
        <v>9000000</v>
      </c>
      <c r="E18" s="12">
        <v>7985467</v>
      </c>
      <c r="F18" s="12"/>
      <c r="G18" s="15">
        <v>67191</v>
      </c>
      <c r="H18" s="12">
        <v>19050798</v>
      </c>
      <c r="I18" s="12"/>
      <c r="J18" s="12">
        <v>19050798</v>
      </c>
      <c r="K18" s="12">
        <v>39076647</v>
      </c>
      <c r="L18" s="12"/>
      <c r="M18" s="12">
        <v>39076647</v>
      </c>
    </row>
    <row r="19" spans="1:13" x14ac:dyDescent="0.2">
      <c r="A19" s="29" t="s">
        <v>9</v>
      </c>
      <c r="B19" s="20">
        <v>2016</v>
      </c>
      <c r="C19" s="12">
        <v>6858894</v>
      </c>
      <c r="D19" s="12">
        <v>5250000</v>
      </c>
      <c r="E19" s="12">
        <v>1353536</v>
      </c>
      <c r="F19" s="12"/>
      <c r="G19" s="12">
        <v>97993</v>
      </c>
      <c r="H19" s="12">
        <v>8747949</v>
      </c>
      <c r="I19" s="12"/>
      <c r="J19" s="12">
        <v>8747949</v>
      </c>
      <c r="K19" s="12">
        <v>15704836</v>
      </c>
      <c r="L19" s="12">
        <v>553205</v>
      </c>
      <c r="M19" s="12">
        <v>16258041</v>
      </c>
    </row>
    <row r="20" spans="1:13" x14ac:dyDescent="0.2">
      <c r="A20" s="29"/>
      <c r="B20" s="20">
        <v>2015</v>
      </c>
      <c r="C20" s="12">
        <v>6722340</v>
      </c>
      <c r="D20" s="12">
        <v>5250000</v>
      </c>
      <c r="E20" s="12">
        <v>1262079</v>
      </c>
      <c r="F20" s="12"/>
      <c r="G20" s="15">
        <v>249862</v>
      </c>
      <c r="H20" s="12">
        <v>6716099</v>
      </c>
      <c r="I20" s="12"/>
      <c r="J20" s="12">
        <v>6716099</v>
      </c>
      <c r="K20" s="12">
        <v>13688301</v>
      </c>
      <c r="L20" s="12">
        <v>555704</v>
      </c>
      <c r="M20" s="12">
        <v>14244005</v>
      </c>
    </row>
    <row r="21" spans="1:13" x14ac:dyDescent="0.2">
      <c r="A21" s="29" t="s">
        <v>10</v>
      </c>
      <c r="B21" s="20">
        <v>2016</v>
      </c>
      <c r="C21" s="12">
        <v>4827418</v>
      </c>
      <c r="D21" s="12">
        <v>2500000</v>
      </c>
      <c r="E21" s="12">
        <v>2273685</v>
      </c>
      <c r="F21" s="12"/>
      <c r="G21" s="15"/>
      <c r="H21" s="12">
        <v>7143055</v>
      </c>
      <c r="I21" s="12"/>
      <c r="J21" s="12">
        <v>7143055</v>
      </c>
      <c r="K21" s="12">
        <v>11970473</v>
      </c>
      <c r="L21" s="12"/>
      <c r="M21" s="12">
        <v>11970473</v>
      </c>
    </row>
    <row r="22" spans="1:13" x14ac:dyDescent="0.2">
      <c r="A22" s="29"/>
      <c r="B22" s="20">
        <v>2015</v>
      </c>
      <c r="C22" s="12">
        <v>3469950</v>
      </c>
      <c r="D22" s="12">
        <v>2396700</v>
      </c>
      <c r="E22" s="12">
        <v>1073175</v>
      </c>
      <c r="F22" s="12"/>
      <c r="G22" s="15"/>
      <c r="H22" s="12">
        <v>4909879</v>
      </c>
      <c r="I22" s="12"/>
      <c r="J22" s="12">
        <v>4909879</v>
      </c>
      <c r="K22" s="12">
        <v>8379829</v>
      </c>
      <c r="L22" s="12"/>
      <c r="M22" s="12">
        <v>8379829</v>
      </c>
    </row>
    <row r="23" spans="1:13" ht="12.75" customHeight="1" x14ac:dyDescent="0.2">
      <c r="A23" s="29" t="s">
        <v>48</v>
      </c>
      <c r="B23" s="20">
        <v>2016</v>
      </c>
      <c r="C23" s="12">
        <v>2423026</v>
      </c>
      <c r="D23" s="12">
        <v>2500000</v>
      </c>
      <c r="E23" s="12"/>
      <c r="F23" s="12">
        <v>78134</v>
      </c>
      <c r="G23" s="15"/>
      <c r="H23" s="12">
        <v>958716</v>
      </c>
      <c r="I23" s="12"/>
      <c r="J23" s="12">
        <v>958716</v>
      </c>
      <c r="K23" s="12">
        <v>3381742</v>
      </c>
      <c r="L23" s="12"/>
      <c r="M23" s="13">
        <v>3381742</v>
      </c>
    </row>
    <row r="24" spans="1:13" x14ac:dyDescent="0.2">
      <c r="A24" s="29"/>
      <c r="B24" s="20">
        <v>2015</v>
      </c>
      <c r="C24" s="12"/>
      <c r="D24" s="12"/>
      <c r="E24" s="12"/>
      <c r="F24" s="12"/>
      <c r="G24" s="15"/>
      <c r="H24" s="12"/>
      <c r="I24" s="12"/>
      <c r="J24" s="12"/>
      <c r="K24" s="12"/>
      <c r="L24" s="12"/>
      <c r="M24" s="13"/>
    </row>
    <row r="25" spans="1:13" x14ac:dyDescent="0.2">
      <c r="A25" s="29" t="s">
        <v>11</v>
      </c>
      <c r="B25" s="20">
        <v>2016</v>
      </c>
      <c r="C25" s="12">
        <v>6834832</v>
      </c>
      <c r="D25" s="12">
        <v>5556000</v>
      </c>
      <c r="E25" s="12">
        <v>676500</v>
      </c>
      <c r="F25" s="12"/>
      <c r="G25" s="15">
        <v>126966</v>
      </c>
      <c r="H25" s="12">
        <v>12127253</v>
      </c>
      <c r="I25" s="12">
        <v>34228</v>
      </c>
      <c r="J25" s="12">
        <v>12093025</v>
      </c>
      <c r="K25" s="12">
        <v>19089051</v>
      </c>
      <c r="L25" s="12">
        <v>1996062</v>
      </c>
      <c r="M25" s="12">
        <v>21085113</v>
      </c>
    </row>
    <row r="26" spans="1:13" x14ac:dyDescent="0.2">
      <c r="A26" s="29"/>
      <c r="B26" s="20">
        <v>2015</v>
      </c>
      <c r="C26" s="12">
        <v>6690325</v>
      </c>
      <c r="D26" s="12">
        <v>5556000</v>
      </c>
      <c r="E26" s="12">
        <v>378449</v>
      </c>
      <c r="F26" s="12"/>
      <c r="G26" s="15">
        <v>125372</v>
      </c>
      <c r="H26" s="12">
        <v>12606777</v>
      </c>
      <c r="I26" s="12">
        <v>17276</v>
      </c>
      <c r="J26" s="12">
        <v>12589501</v>
      </c>
      <c r="K26" s="12">
        <v>19422474</v>
      </c>
      <c r="L26" s="12">
        <v>1905374</v>
      </c>
      <c r="M26" s="12">
        <v>21327848</v>
      </c>
    </row>
    <row r="27" spans="1:13" x14ac:dyDescent="0.2">
      <c r="A27" s="29" t="s">
        <v>12</v>
      </c>
      <c r="B27" s="20">
        <v>2016</v>
      </c>
      <c r="C27" s="12">
        <v>12998296</v>
      </c>
      <c r="D27" s="12">
        <v>14149200</v>
      </c>
      <c r="E27" s="12"/>
      <c r="F27" s="12">
        <v>5682699</v>
      </c>
      <c r="G27" s="15">
        <v>7349325</v>
      </c>
      <c r="H27" s="12">
        <v>45632703</v>
      </c>
      <c r="I27" s="12"/>
      <c r="J27" s="12">
        <v>45632703</v>
      </c>
      <c r="K27" s="12">
        <v>65980324</v>
      </c>
      <c r="L27" s="12">
        <v>2179530</v>
      </c>
      <c r="M27" s="13">
        <v>68159854</v>
      </c>
    </row>
    <row r="28" spans="1:13" x14ac:dyDescent="0.2">
      <c r="A28" s="29"/>
      <c r="B28" s="20">
        <v>2015</v>
      </c>
      <c r="C28" s="12">
        <v>13140178</v>
      </c>
      <c r="D28" s="12">
        <v>11215500</v>
      </c>
      <c r="E28" s="12"/>
      <c r="F28" s="12">
        <v>3157934</v>
      </c>
      <c r="G28" s="15">
        <v>4688477</v>
      </c>
      <c r="H28" s="12">
        <v>47134504</v>
      </c>
      <c r="I28" s="12">
        <v>391166</v>
      </c>
      <c r="J28" s="12">
        <v>46743338</v>
      </c>
      <c r="K28" s="12">
        <v>64963159</v>
      </c>
      <c r="L28" s="12">
        <v>2770107</v>
      </c>
      <c r="M28" s="13">
        <v>67733267</v>
      </c>
    </row>
    <row r="29" spans="1:13" x14ac:dyDescent="0.2">
      <c r="A29" s="29" t="s">
        <v>52</v>
      </c>
      <c r="B29" s="20">
        <v>2016</v>
      </c>
      <c r="C29" s="12">
        <v>5457479</v>
      </c>
      <c r="D29" s="12">
        <v>6085000</v>
      </c>
      <c r="E29" s="12"/>
      <c r="F29" s="12">
        <v>2041114</v>
      </c>
      <c r="G29" s="12">
        <v>101887</v>
      </c>
      <c r="H29" s="12">
        <v>16349312</v>
      </c>
      <c r="I29" s="12"/>
      <c r="J29" s="12">
        <v>16349312</v>
      </c>
      <c r="K29" s="12">
        <v>21908678</v>
      </c>
      <c r="L29" s="12">
        <v>312741</v>
      </c>
      <c r="M29" s="12">
        <v>22221419</v>
      </c>
    </row>
    <row r="30" spans="1:13" x14ac:dyDescent="0.2">
      <c r="A30" s="29"/>
      <c r="B30" s="20">
        <v>2015</v>
      </c>
      <c r="C30" s="12">
        <v>4104910</v>
      </c>
      <c r="D30" s="12">
        <v>5082000</v>
      </c>
      <c r="E30" s="13">
        <v>330724</v>
      </c>
      <c r="F30" s="13">
        <v>2593445</v>
      </c>
      <c r="G30" s="13">
        <v>40663</v>
      </c>
      <c r="H30" s="13">
        <v>16353293</v>
      </c>
      <c r="I30" s="12">
        <v>4451059</v>
      </c>
      <c r="J30" s="12">
        <v>11902234</v>
      </c>
      <c r="K30" s="12">
        <v>20498866</v>
      </c>
      <c r="L30" s="12">
        <v>488524</v>
      </c>
      <c r="M30" s="12">
        <v>20987390</v>
      </c>
    </row>
    <row r="31" spans="1:13" s="14" customFormat="1" x14ac:dyDescent="0.2">
      <c r="A31" s="28" t="s">
        <v>17</v>
      </c>
      <c r="B31" s="24">
        <v>2016</v>
      </c>
      <c r="C31" s="23">
        <f t="shared" ref="C31:M31" si="0">C29+C27+C25+C23+C21+C19+C17+C15+C13+C11+C9+C7+C5+C3</f>
        <v>132711391</v>
      </c>
      <c r="D31" s="23">
        <f t="shared" si="0"/>
        <v>105741092</v>
      </c>
      <c r="E31" s="23">
        <f t="shared" si="0"/>
        <v>28660159</v>
      </c>
      <c r="F31" s="23">
        <f t="shared" si="0"/>
        <v>12226145</v>
      </c>
      <c r="G31" s="23">
        <f t="shared" si="0"/>
        <v>78578911</v>
      </c>
      <c r="H31" s="23">
        <f t="shared" si="0"/>
        <v>189137173</v>
      </c>
      <c r="I31" s="23">
        <f t="shared" si="0"/>
        <v>48133</v>
      </c>
      <c r="J31" s="23">
        <f t="shared" si="0"/>
        <v>189089040</v>
      </c>
      <c r="K31" s="23">
        <f t="shared" si="0"/>
        <v>400427475</v>
      </c>
      <c r="L31" s="23">
        <f t="shared" si="0"/>
        <v>5784262</v>
      </c>
      <c r="M31" s="23">
        <f t="shared" si="0"/>
        <v>406211737</v>
      </c>
    </row>
    <row r="32" spans="1:13" s="14" customFormat="1" x14ac:dyDescent="0.2">
      <c r="A32" s="28"/>
      <c r="B32" s="24">
        <v>2015</v>
      </c>
      <c r="C32" s="23">
        <f>C30+C28+C26+C24+C22+C20+C18+C16+C14+C12+C10+C8+C6+C4</f>
        <v>121169673</v>
      </c>
      <c r="D32" s="23">
        <f t="shared" ref="D32:L32" si="1">D30+D28+D26+D24+D22+D20+D18+D16+D14+D12+D10+D8+D6+D4</f>
        <v>92788292</v>
      </c>
      <c r="E32" s="23">
        <f t="shared" si="1"/>
        <v>25694184</v>
      </c>
      <c r="F32" s="23">
        <f t="shared" si="1"/>
        <v>9064784</v>
      </c>
      <c r="G32" s="23">
        <f t="shared" si="1"/>
        <v>65642237</v>
      </c>
      <c r="H32" s="23">
        <f t="shared" si="1"/>
        <v>182592461</v>
      </c>
      <c r="I32" s="23">
        <f t="shared" si="1"/>
        <v>4933656</v>
      </c>
      <c r="J32" s="23">
        <f t="shared" si="1"/>
        <v>177658805</v>
      </c>
      <c r="K32" s="23">
        <f>K30+K28+K26+K24+K22+K20+K18+K16+K14+K12+K10+K8+K6+K4</f>
        <v>369404371</v>
      </c>
      <c r="L32" s="23">
        <f t="shared" si="1"/>
        <v>6787697</v>
      </c>
      <c r="M32" s="23">
        <f>M30+M28+M26+M24+M22+M20+M18+M16+M14+M12+M10+M8+M6+M4</f>
        <v>376192069</v>
      </c>
    </row>
  </sheetData>
  <sheetProtection algorithmName="SHA-512" hashValue="T3pwDcv5lWm070Mkuxqtb3LUKMUWi7/UeUk0deY4QyCut2AyCipjK0wJaZtmj6RNEreaFIuoHKetRzjvhH15YA==" saltValue="UAxCZLtPosk3s9iP1B/hHw==" spinCount="100000" sheet="1" objects="1" scenarios="1" autoFilter="0" pivotTables="0"/>
  <mergeCells count="16">
    <mergeCell ref="A29:A30"/>
    <mergeCell ref="A23:A24"/>
    <mergeCell ref="A25:A26"/>
    <mergeCell ref="A27:A28"/>
    <mergeCell ref="A31:A32"/>
    <mergeCell ref="A2:B2"/>
    <mergeCell ref="A13:A14"/>
    <mergeCell ref="A15:A16"/>
    <mergeCell ref="A17:A18"/>
    <mergeCell ref="A19:A20"/>
    <mergeCell ref="A21:A22"/>
    <mergeCell ref="A3:A4"/>
    <mergeCell ref="A5:A6"/>
    <mergeCell ref="A7:A8"/>
    <mergeCell ref="A9:A10"/>
    <mergeCell ref="A11:A12"/>
  </mergeCells>
  <pageMargins left="0.7" right="0.7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8"/>
  <sheetViews>
    <sheetView zoomScale="90" zoomScaleNormal="90" workbookViewId="0">
      <selection activeCell="Q13" sqref="Q13"/>
    </sheetView>
  </sheetViews>
  <sheetFormatPr defaultRowHeight="15" x14ac:dyDescent="0.25"/>
  <cols>
    <col min="1" max="1" width="24" customWidth="1"/>
    <col min="2" max="2" width="4.85546875" bestFit="1" customWidth="1"/>
    <col min="3" max="4" width="10.5703125" bestFit="1" customWidth="1"/>
    <col min="5" max="6" width="11.28515625" bestFit="1" customWidth="1"/>
    <col min="7" max="7" width="8.7109375" bestFit="1" customWidth="1"/>
    <col min="8" max="8" width="9.7109375" bestFit="1" customWidth="1"/>
    <col min="9" max="10" width="11.5703125" bestFit="1" customWidth="1"/>
    <col min="11" max="11" width="15.85546875" customWidth="1"/>
    <col min="12" max="12" width="15.42578125" customWidth="1"/>
    <col min="13" max="13" width="9.7109375" bestFit="1" customWidth="1"/>
  </cols>
  <sheetData>
    <row r="1" spans="1:13" ht="15.75" x14ac:dyDescent="0.25">
      <c r="A1" s="16" t="s">
        <v>25</v>
      </c>
    </row>
    <row r="2" spans="1:13" s="1" customFormat="1" ht="73.5" customHeight="1" x14ac:dyDescent="0.25">
      <c r="A2" s="27" t="s">
        <v>26</v>
      </c>
      <c r="B2" s="27"/>
      <c r="C2" s="11" t="s">
        <v>33</v>
      </c>
      <c r="D2" s="11" t="s">
        <v>34</v>
      </c>
      <c r="E2" s="11" t="s">
        <v>35</v>
      </c>
      <c r="F2" s="11" t="s">
        <v>36</v>
      </c>
      <c r="G2" s="11" t="s">
        <v>37</v>
      </c>
      <c r="H2" s="11" t="s">
        <v>38</v>
      </c>
      <c r="I2" s="11" t="s">
        <v>39</v>
      </c>
      <c r="J2" s="11" t="s">
        <v>40</v>
      </c>
      <c r="K2" s="11" t="s">
        <v>49</v>
      </c>
      <c r="L2" s="11" t="s">
        <v>50</v>
      </c>
      <c r="M2" s="11" t="s">
        <v>51</v>
      </c>
    </row>
    <row r="3" spans="1:13" x14ac:dyDescent="0.25">
      <c r="A3" s="29" t="s">
        <v>1</v>
      </c>
      <c r="B3" s="20">
        <v>2016</v>
      </c>
      <c r="C3" s="12">
        <v>15930468</v>
      </c>
      <c r="D3" s="12">
        <v>11009781</v>
      </c>
      <c r="E3" s="12">
        <v>505689</v>
      </c>
      <c r="F3" s="12">
        <v>98251</v>
      </c>
      <c r="G3" s="15">
        <v>136286</v>
      </c>
      <c r="H3" s="12">
        <v>397136</v>
      </c>
      <c r="I3" s="12"/>
      <c r="J3" s="12">
        <v>13808</v>
      </c>
      <c r="K3" s="12"/>
      <c r="L3" s="12"/>
      <c r="M3" s="15">
        <v>4503523</v>
      </c>
    </row>
    <row r="4" spans="1:13" x14ac:dyDescent="0.25">
      <c r="A4" s="29"/>
      <c r="B4" s="20">
        <v>2015</v>
      </c>
      <c r="C4" s="12">
        <v>15168717</v>
      </c>
      <c r="D4" s="12">
        <v>9938252</v>
      </c>
      <c r="E4" s="12">
        <v>716144</v>
      </c>
      <c r="F4" s="12">
        <v>44632</v>
      </c>
      <c r="G4" s="15">
        <v>58786</v>
      </c>
      <c r="H4" s="12">
        <v>828975</v>
      </c>
      <c r="I4" s="12">
        <v>9054</v>
      </c>
      <c r="J4" s="12">
        <v>9417</v>
      </c>
      <c r="K4" s="12"/>
      <c r="L4" s="12"/>
      <c r="M4" s="12">
        <v>4557035</v>
      </c>
    </row>
    <row r="5" spans="1:13" x14ac:dyDescent="0.25">
      <c r="A5" s="29" t="s">
        <v>2</v>
      </c>
      <c r="B5" s="20">
        <v>2016</v>
      </c>
      <c r="C5" s="12">
        <v>24284422</v>
      </c>
      <c r="D5" s="12">
        <v>19549925</v>
      </c>
      <c r="E5" s="12">
        <v>944144</v>
      </c>
      <c r="F5" s="12">
        <v>24</v>
      </c>
      <c r="G5" s="12">
        <v>256871</v>
      </c>
      <c r="H5" s="12">
        <v>827517</v>
      </c>
      <c r="I5" s="12">
        <v>29469</v>
      </c>
      <c r="J5" s="12">
        <v>249088</v>
      </c>
      <c r="K5" s="12"/>
      <c r="L5" s="12"/>
      <c r="M5" s="12">
        <v>4428271</v>
      </c>
    </row>
    <row r="6" spans="1:13" x14ac:dyDescent="0.25">
      <c r="A6" s="29"/>
      <c r="B6" s="20">
        <v>2015</v>
      </c>
      <c r="C6" s="12">
        <v>21648678</v>
      </c>
      <c r="D6" s="12">
        <v>17097822</v>
      </c>
      <c r="E6" s="12">
        <v>761859</v>
      </c>
      <c r="F6" s="12">
        <v>23735</v>
      </c>
      <c r="G6" s="12">
        <v>342444</v>
      </c>
      <c r="H6" s="12">
        <v>1099181</v>
      </c>
      <c r="I6" s="12">
        <v>90378</v>
      </c>
      <c r="J6" s="12">
        <v>8300</v>
      </c>
      <c r="K6" s="12"/>
      <c r="L6" s="12"/>
      <c r="M6" s="12">
        <v>4149666</v>
      </c>
    </row>
    <row r="7" spans="1:13" x14ac:dyDescent="0.25">
      <c r="A7" s="29" t="s">
        <v>3</v>
      </c>
      <c r="B7" s="20">
        <v>2016</v>
      </c>
      <c r="C7" s="12">
        <v>22109684</v>
      </c>
      <c r="D7" s="12">
        <v>22152771</v>
      </c>
      <c r="E7" s="12">
        <v>403472</v>
      </c>
      <c r="F7" s="12">
        <v>54081</v>
      </c>
      <c r="G7" s="12">
        <v>1438446</v>
      </c>
      <c r="H7" s="12">
        <v>1835170</v>
      </c>
      <c r="I7" s="12">
        <v>111148</v>
      </c>
      <c r="J7" s="12"/>
      <c r="K7" s="12">
        <v>36451</v>
      </c>
      <c r="L7" s="12">
        <v>28885</v>
      </c>
      <c r="M7" s="12">
        <v>28294</v>
      </c>
    </row>
    <row r="8" spans="1:13" x14ac:dyDescent="0.25">
      <c r="A8" s="29"/>
      <c r="B8" s="20">
        <v>2015</v>
      </c>
      <c r="C8" s="12">
        <v>22033024</v>
      </c>
      <c r="D8" s="12">
        <v>22160032</v>
      </c>
      <c r="E8" s="12">
        <v>342915</v>
      </c>
      <c r="F8" s="12">
        <v>99996</v>
      </c>
      <c r="G8" s="12">
        <v>1478785</v>
      </c>
      <c r="H8" s="12">
        <v>1379558</v>
      </c>
      <c r="I8" s="12">
        <v>167742</v>
      </c>
      <c r="J8" s="12">
        <v>347483</v>
      </c>
      <c r="K8" s="12">
        <v>6269</v>
      </c>
      <c r="L8" s="12">
        <v>21840</v>
      </c>
      <c r="M8" s="12">
        <v>8390</v>
      </c>
    </row>
    <row r="9" spans="1:13" x14ac:dyDescent="0.25">
      <c r="A9" s="29" t="s">
        <v>4</v>
      </c>
      <c r="B9" s="20">
        <v>2016</v>
      </c>
      <c r="C9" s="12">
        <v>2473406</v>
      </c>
      <c r="D9" s="12">
        <v>2312578</v>
      </c>
      <c r="E9" s="12">
        <v>80077</v>
      </c>
      <c r="F9" s="12"/>
      <c r="G9" s="12"/>
      <c r="H9" s="12">
        <v>77699</v>
      </c>
      <c r="I9" s="12"/>
      <c r="J9" s="12"/>
      <c r="K9" s="12"/>
      <c r="L9" s="12"/>
      <c r="M9" s="12">
        <v>144078</v>
      </c>
    </row>
    <row r="10" spans="1:13" x14ac:dyDescent="0.25">
      <c r="A10" s="29"/>
      <c r="B10" s="20">
        <v>2015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x14ac:dyDescent="0.25">
      <c r="A11" s="29" t="s">
        <v>5</v>
      </c>
      <c r="B11" s="20">
        <v>2016</v>
      </c>
      <c r="C11" s="12">
        <v>16912556</v>
      </c>
      <c r="D11" s="12">
        <v>19613295</v>
      </c>
      <c r="E11" s="12">
        <v>4813980</v>
      </c>
      <c r="F11" s="12">
        <v>285422</v>
      </c>
      <c r="G11" s="12">
        <v>122</v>
      </c>
      <c r="H11" s="12">
        <v>6955</v>
      </c>
      <c r="I11" s="12"/>
      <c r="J11" s="12"/>
      <c r="K11" s="12"/>
      <c r="L11" s="12"/>
      <c r="M11" s="12">
        <v>1820986</v>
      </c>
    </row>
    <row r="12" spans="1:13" x14ac:dyDescent="0.25">
      <c r="A12" s="29"/>
      <c r="B12" s="20">
        <v>2015</v>
      </c>
      <c r="C12" s="12">
        <v>15308741</v>
      </c>
      <c r="D12" s="12">
        <v>18181508</v>
      </c>
      <c r="E12" s="12">
        <v>4221261</v>
      </c>
      <c r="F12" s="12">
        <v>105495</v>
      </c>
      <c r="G12" s="15">
        <v>49175</v>
      </c>
      <c r="H12" s="12">
        <v>4967</v>
      </c>
      <c r="I12" s="12"/>
      <c r="J12" s="12"/>
      <c r="K12" s="12"/>
      <c r="L12" s="12"/>
      <c r="M12" s="12">
        <v>1287207</v>
      </c>
    </row>
    <row r="13" spans="1:13" x14ac:dyDescent="0.25">
      <c r="A13" s="29" t="s">
        <v>6</v>
      </c>
      <c r="B13" s="20">
        <v>2016</v>
      </c>
      <c r="C13" s="12">
        <v>9939600</v>
      </c>
      <c r="D13" s="12">
        <v>10339249</v>
      </c>
      <c r="E13" s="12">
        <v>183654</v>
      </c>
      <c r="F13" s="12">
        <v>72347</v>
      </c>
      <c r="G13" s="12">
        <v>32276</v>
      </c>
      <c r="H13" s="12">
        <v>408205</v>
      </c>
      <c r="I13" s="12">
        <v>895</v>
      </c>
      <c r="J13" s="12">
        <v>447417</v>
      </c>
      <c r="K13" s="12"/>
      <c r="L13" s="12"/>
      <c r="M13" s="12">
        <v>-1110793</v>
      </c>
    </row>
    <row r="14" spans="1:13" x14ac:dyDescent="0.25">
      <c r="A14" s="29"/>
      <c r="B14" s="20">
        <v>2015</v>
      </c>
      <c r="C14" s="12">
        <v>11345561</v>
      </c>
      <c r="D14" s="12">
        <v>12993973</v>
      </c>
      <c r="E14" s="12">
        <v>211761</v>
      </c>
      <c r="F14" s="12">
        <v>336274</v>
      </c>
      <c r="G14" s="15">
        <v>225790</v>
      </c>
      <c r="H14" s="12">
        <v>448519</v>
      </c>
      <c r="I14" s="12"/>
      <c r="J14" s="12">
        <v>110621</v>
      </c>
      <c r="K14" s="12"/>
      <c r="L14" s="12"/>
      <c r="M14" s="12">
        <v>-2288260</v>
      </c>
    </row>
    <row r="15" spans="1:13" x14ac:dyDescent="0.25">
      <c r="A15" s="29" t="s">
        <v>7</v>
      </c>
      <c r="B15" s="20">
        <v>2016</v>
      </c>
      <c r="C15" s="12">
        <v>9179341</v>
      </c>
      <c r="D15" s="12">
        <v>8650380</v>
      </c>
      <c r="E15" s="12">
        <v>339363</v>
      </c>
      <c r="F15" s="12"/>
      <c r="G15" s="15">
        <v>186030</v>
      </c>
      <c r="H15" s="12">
        <v>6830</v>
      </c>
      <c r="I15" s="12">
        <v>11014</v>
      </c>
      <c r="J15" s="12"/>
      <c r="K15" s="12"/>
      <c r="L15" s="12"/>
      <c r="M15" s="12">
        <v>892190</v>
      </c>
    </row>
    <row r="16" spans="1:13" x14ac:dyDescent="0.25">
      <c r="A16" s="29"/>
      <c r="B16" s="20">
        <v>2015</v>
      </c>
      <c r="C16" s="12">
        <v>7352997</v>
      </c>
      <c r="D16" s="12">
        <v>6723162</v>
      </c>
      <c r="E16" s="12">
        <v>325753</v>
      </c>
      <c r="F16" s="12"/>
      <c r="G16" s="15">
        <v>91989</v>
      </c>
      <c r="H16" s="12">
        <v>4221</v>
      </c>
      <c r="I16" s="12"/>
      <c r="J16" s="12"/>
      <c r="K16" s="12"/>
      <c r="L16" s="12"/>
      <c r="M16" s="12">
        <v>927097</v>
      </c>
    </row>
    <row r="17" spans="1:13" x14ac:dyDescent="0.25">
      <c r="A17" s="29" t="s">
        <v>8</v>
      </c>
      <c r="B17" s="20">
        <v>2016</v>
      </c>
      <c r="C17" s="12">
        <v>16891059</v>
      </c>
      <c r="D17" s="12">
        <v>8922775</v>
      </c>
      <c r="E17" s="12">
        <v>463242</v>
      </c>
      <c r="F17" s="12">
        <v>5188</v>
      </c>
      <c r="G17" s="12">
        <v>15444</v>
      </c>
      <c r="H17" s="12">
        <v>101544</v>
      </c>
      <c r="I17" s="12"/>
      <c r="J17" s="12"/>
      <c r="K17" s="12"/>
      <c r="L17" s="12"/>
      <c r="M17" s="12">
        <v>7506967</v>
      </c>
    </row>
    <row r="18" spans="1:13" x14ac:dyDescent="0.25">
      <c r="A18" s="29"/>
      <c r="B18" s="20">
        <v>2015</v>
      </c>
      <c r="C18" s="12">
        <v>15813155</v>
      </c>
      <c r="D18" s="12">
        <v>7767587</v>
      </c>
      <c r="E18" s="12">
        <v>582104</v>
      </c>
      <c r="F18" s="12">
        <v>3482</v>
      </c>
      <c r="G18" s="15">
        <v>18107</v>
      </c>
      <c r="H18" s="12">
        <v>90342</v>
      </c>
      <c r="I18" s="12"/>
      <c r="J18" s="12"/>
      <c r="K18" s="12"/>
      <c r="L18" s="12"/>
      <c r="M18" s="12">
        <v>7702320</v>
      </c>
    </row>
    <row r="19" spans="1:13" x14ac:dyDescent="0.25">
      <c r="A19" s="29" t="s">
        <v>9</v>
      </c>
      <c r="B19" s="20">
        <v>2016</v>
      </c>
      <c r="C19" s="12">
        <v>11190206</v>
      </c>
      <c r="D19" s="12">
        <v>10372593</v>
      </c>
      <c r="E19" s="12">
        <v>164136</v>
      </c>
      <c r="F19" s="12">
        <v>21</v>
      </c>
      <c r="G19" s="15">
        <v>203</v>
      </c>
      <c r="H19" s="12">
        <v>74239</v>
      </c>
      <c r="I19" s="12">
        <v>133529</v>
      </c>
      <c r="J19" s="12"/>
      <c r="K19" s="12">
        <v>45621</v>
      </c>
      <c r="L19" s="12">
        <v>91500</v>
      </c>
      <c r="M19" s="12">
        <v>901949</v>
      </c>
    </row>
    <row r="20" spans="1:13" ht="17.25" customHeight="1" x14ac:dyDescent="0.25">
      <c r="A20" s="29"/>
      <c r="B20" s="20">
        <v>2015</v>
      </c>
      <c r="C20" s="12">
        <v>8434340</v>
      </c>
      <c r="D20" s="12">
        <v>8003747</v>
      </c>
      <c r="E20" s="12">
        <v>131832</v>
      </c>
      <c r="F20" s="12">
        <v>1124</v>
      </c>
      <c r="G20" s="15">
        <v>585</v>
      </c>
      <c r="H20" s="12">
        <v>154214</v>
      </c>
      <c r="I20" s="12">
        <v>706577</v>
      </c>
      <c r="J20" s="12"/>
      <c r="K20" s="12">
        <v>8018</v>
      </c>
      <c r="L20" s="12">
        <v>56154</v>
      </c>
      <c r="M20" s="12">
        <v>1011791</v>
      </c>
    </row>
    <row r="21" spans="1:13" x14ac:dyDescent="0.25">
      <c r="A21" s="29" t="s">
        <v>10</v>
      </c>
      <c r="B21" s="20">
        <v>2016</v>
      </c>
      <c r="C21" s="12">
        <v>6885781</v>
      </c>
      <c r="D21" s="12">
        <v>4848651</v>
      </c>
      <c r="E21" s="12">
        <v>206012</v>
      </c>
      <c r="F21" s="12">
        <v>3925</v>
      </c>
      <c r="G21" s="12">
        <v>240495</v>
      </c>
      <c r="H21" s="12">
        <v>27370</v>
      </c>
      <c r="I21" s="12"/>
      <c r="J21" s="12">
        <v>10199</v>
      </c>
      <c r="K21" s="12"/>
      <c r="L21" s="12"/>
      <c r="M21" s="12">
        <v>2273685</v>
      </c>
    </row>
    <row r="22" spans="1:13" x14ac:dyDescent="0.25">
      <c r="A22" s="29"/>
      <c r="B22" s="20">
        <v>2015</v>
      </c>
      <c r="C22" s="12">
        <v>4757122</v>
      </c>
      <c r="D22" s="12">
        <v>3770974</v>
      </c>
      <c r="E22" s="12">
        <v>128255</v>
      </c>
      <c r="F22" s="12">
        <v>8885</v>
      </c>
      <c r="G22" s="15">
        <v>803</v>
      </c>
      <c r="H22" s="12">
        <v>13548</v>
      </c>
      <c r="I22" s="12">
        <v>7674</v>
      </c>
      <c r="J22" s="12"/>
      <c r="K22" s="12"/>
      <c r="L22" s="12">
        <v>2124</v>
      </c>
      <c r="M22" s="12">
        <v>1073175</v>
      </c>
    </row>
    <row r="23" spans="1:13" ht="15" customHeight="1" x14ac:dyDescent="0.25">
      <c r="A23" s="29" t="s">
        <v>48</v>
      </c>
      <c r="B23" s="20">
        <v>2016</v>
      </c>
      <c r="C23" s="12">
        <v>242468</v>
      </c>
      <c r="D23" s="12">
        <v>332142</v>
      </c>
      <c r="E23" s="12">
        <v>13072</v>
      </c>
      <c r="F23" s="12"/>
      <c r="G23" s="12">
        <v>134</v>
      </c>
      <c r="H23" s="12">
        <v>1666</v>
      </c>
      <c r="I23" s="12"/>
      <c r="J23" s="12"/>
      <c r="K23" s="12"/>
      <c r="L23" s="12"/>
      <c r="M23" s="12">
        <v>-78134</v>
      </c>
    </row>
    <row r="24" spans="1:13" x14ac:dyDescent="0.25">
      <c r="A24" s="29"/>
      <c r="B24" s="20">
        <v>2015</v>
      </c>
      <c r="C24" s="12"/>
      <c r="D24" s="12"/>
      <c r="E24" s="12"/>
      <c r="F24" s="12"/>
      <c r="G24" s="15"/>
      <c r="H24" s="12"/>
      <c r="I24" s="12"/>
      <c r="J24" s="12"/>
      <c r="K24" s="12"/>
      <c r="L24" s="12"/>
      <c r="M24" s="12"/>
    </row>
    <row r="25" spans="1:13" x14ac:dyDescent="0.25">
      <c r="A25" s="29" t="s">
        <v>11</v>
      </c>
      <c r="B25" s="20">
        <v>2016</v>
      </c>
      <c r="C25" s="12">
        <v>12144454</v>
      </c>
      <c r="D25" s="12">
        <v>12131916</v>
      </c>
      <c r="E25" s="12">
        <v>589513</v>
      </c>
      <c r="F25" s="12">
        <v>2341</v>
      </c>
      <c r="G25" s="12">
        <v>238673</v>
      </c>
      <c r="H25" s="12">
        <v>266145</v>
      </c>
      <c r="I25" s="12"/>
      <c r="J25" s="12">
        <v>55521</v>
      </c>
      <c r="K25" s="12"/>
      <c r="L25" s="12"/>
      <c r="M25" s="12">
        <v>308977</v>
      </c>
    </row>
    <row r="26" spans="1:13" x14ac:dyDescent="0.25">
      <c r="A26" s="29"/>
      <c r="B26" s="20">
        <v>2015</v>
      </c>
      <c r="C26" s="12">
        <v>11712214</v>
      </c>
      <c r="D26" s="12">
        <v>11679403</v>
      </c>
      <c r="E26" s="12">
        <v>771506</v>
      </c>
      <c r="F26" s="12">
        <v>8222</v>
      </c>
      <c r="G26" s="15">
        <v>295471</v>
      </c>
      <c r="H26" s="12">
        <v>676611</v>
      </c>
      <c r="I26" s="12"/>
      <c r="J26" s="12">
        <v>33495</v>
      </c>
      <c r="K26" s="12"/>
      <c r="L26" s="12"/>
      <c r="M26" s="12">
        <v>218509</v>
      </c>
    </row>
    <row r="27" spans="1:13" x14ac:dyDescent="0.25">
      <c r="A27" s="29" t="s">
        <v>12</v>
      </c>
      <c r="B27" s="20">
        <v>2016</v>
      </c>
      <c r="C27" s="12">
        <v>40629191</v>
      </c>
      <c r="D27" s="12">
        <v>46244249</v>
      </c>
      <c r="E27" s="12">
        <v>1380572</v>
      </c>
      <c r="F27" s="12">
        <v>222878</v>
      </c>
      <c r="G27" s="15">
        <v>587121</v>
      </c>
      <c r="H27" s="12">
        <v>1695118</v>
      </c>
      <c r="I27" s="12"/>
      <c r="J27" s="12">
        <v>117338</v>
      </c>
      <c r="K27" s="12"/>
      <c r="L27" s="12"/>
      <c r="M27" s="12">
        <v>-5682699</v>
      </c>
    </row>
    <row r="28" spans="1:13" ht="15.75" customHeight="1" x14ac:dyDescent="0.25">
      <c r="A28" s="29"/>
      <c r="B28" s="20">
        <v>2015</v>
      </c>
      <c r="C28" s="12">
        <v>67945793</v>
      </c>
      <c r="D28" s="12">
        <v>72146923</v>
      </c>
      <c r="E28" s="12">
        <v>1310439</v>
      </c>
      <c r="F28" s="12">
        <v>179172</v>
      </c>
      <c r="G28" s="15">
        <v>1763381</v>
      </c>
      <c r="H28" s="12">
        <v>1782281</v>
      </c>
      <c r="I28" s="12"/>
      <c r="J28" s="12">
        <v>70000</v>
      </c>
      <c r="K28" s="12"/>
      <c r="L28" s="12"/>
      <c r="M28" s="12">
        <v>-3158763</v>
      </c>
    </row>
    <row r="29" spans="1:13" ht="15.75" customHeight="1" x14ac:dyDescent="0.25">
      <c r="A29" s="29" t="s">
        <v>52</v>
      </c>
      <c r="B29" s="20">
        <v>2016</v>
      </c>
      <c r="C29" s="12">
        <v>11455167</v>
      </c>
      <c r="D29" s="12">
        <v>8959374</v>
      </c>
      <c r="E29" s="12">
        <v>173882</v>
      </c>
      <c r="F29" s="12">
        <v>26709</v>
      </c>
      <c r="G29" s="12">
        <v>556096</v>
      </c>
      <c r="H29" s="12">
        <v>4098946</v>
      </c>
      <c r="I29" s="12"/>
      <c r="J29" s="12">
        <v>57565</v>
      </c>
      <c r="K29" s="12">
        <v>163474</v>
      </c>
      <c r="L29" s="12"/>
      <c r="M29" s="12">
        <v>-1045199</v>
      </c>
    </row>
    <row r="30" spans="1:13" ht="15.75" customHeight="1" x14ac:dyDescent="0.25">
      <c r="A30" s="29"/>
      <c r="B30" s="20">
        <v>2015</v>
      </c>
      <c r="C30" s="12">
        <v>14023311</v>
      </c>
      <c r="D30" s="12">
        <v>10487745</v>
      </c>
      <c r="E30" s="12">
        <v>178693</v>
      </c>
      <c r="F30" s="12">
        <v>50181</v>
      </c>
      <c r="G30" s="12">
        <v>518154</v>
      </c>
      <c r="H30" s="12">
        <v>3718081</v>
      </c>
      <c r="I30" s="12"/>
      <c r="J30" s="12"/>
      <c r="K30" s="12"/>
      <c r="L30" s="12"/>
      <c r="M30" s="12">
        <v>330724</v>
      </c>
    </row>
    <row r="31" spans="1:13" s="9" customFormat="1" x14ac:dyDescent="0.25">
      <c r="A31" s="28" t="s">
        <v>17</v>
      </c>
      <c r="B31" s="24">
        <v>2016</v>
      </c>
      <c r="C31" s="23">
        <f>C29+C27+C25+C23+C21+C19+C17+C15+C13+C11+C9+C7+C5+C3</f>
        <v>200267803</v>
      </c>
      <c r="D31" s="23">
        <f>D29+D27+D25+D23+D21+D19+D17+D15+D13+D11+D9+D7+D5+D3</f>
        <v>185439679</v>
      </c>
      <c r="E31" s="23">
        <f>E29+E27+E25+E23+E21+E19+E17+E15+E13+E11+E9+E7+E5+E3</f>
        <v>10260808</v>
      </c>
      <c r="F31" s="23">
        <f>F29+F27+F25+F23+F21+F19+F17+F15+F13+F11+F9+F7+F5+F3-1</f>
        <v>771186</v>
      </c>
      <c r="G31" s="23">
        <f t="shared" ref="G31:M31" si="0">G29+G27+G25+G23+G21+G19+G17+G15+G13+G11+G9+G7+G5+G3</f>
        <v>3688197</v>
      </c>
      <c r="H31" s="23">
        <f t="shared" si="0"/>
        <v>9824540</v>
      </c>
      <c r="I31" s="23">
        <f t="shared" si="0"/>
        <v>286055</v>
      </c>
      <c r="J31" s="23">
        <f t="shared" si="0"/>
        <v>950936</v>
      </c>
      <c r="K31" s="23">
        <f t="shared" si="0"/>
        <v>245546</v>
      </c>
      <c r="L31" s="23">
        <f t="shared" si="0"/>
        <v>120385</v>
      </c>
      <c r="M31" s="23">
        <f t="shared" si="0"/>
        <v>14892095</v>
      </c>
    </row>
    <row r="32" spans="1:13" s="9" customFormat="1" x14ac:dyDescent="0.25">
      <c r="A32" s="28"/>
      <c r="B32" s="24">
        <v>2015</v>
      </c>
      <c r="C32" s="23">
        <f>C30+C28+C26+C24+C22+C20+C18+C16+C14+C12+C10+C8+C6+C4</f>
        <v>215543653</v>
      </c>
      <c r="D32" s="23">
        <f t="shared" ref="D32:L32" si="1">D30+D28+D26+D24+D22+D20+D18+D16+D14+D12+D10+D8+D6+D4</f>
        <v>200951128</v>
      </c>
      <c r="E32" s="23">
        <f t="shared" si="1"/>
        <v>9682522</v>
      </c>
      <c r="F32" s="23">
        <f>F30+F28+F26+F24+F22+F20+F18+F16+F14+F12+F10+F8+F6+F4</f>
        <v>861198</v>
      </c>
      <c r="G32" s="23">
        <f t="shared" si="1"/>
        <v>4843470</v>
      </c>
      <c r="H32" s="23">
        <f t="shared" si="1"/>
        <v>10200498</v>
      </c>
      <c r="I32" s="23">
        <f t="shared" si="1"/>
        <v>981425</v>
      </c>
      <c r="J32" s="23">
        <f t="shared" si="1"/>
        <v>579316</v>
      </c>
      <c r="K32" s="23">
        <f t="shared" si="1"/>
        <v>14287</v>
      </c>
      <c r="L32" s="23">
        <f t="shared" si="1"/>
        <v>80118</v>
      </c>
      <c r="M32" s="23">
        <f>M30+M28+M26+M24+M22+M20+M18+M16+M14+M12+M10+M8+M6+M4</f>
        <v>15818891</v>
      </c>
    </row>
    <row r="37" spans="3:13" x14ac:dyDescent="0.25"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3:13" x14ac:dyDescent="0.25"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</sheetData>
  <sheetProtection algorithmName="SHA-512" hashValue="CXr7/6uwVS4VvqyOuGWaMnbHlkzmbJn9C4OuDerV6VdFxOcqJ6DVXwnFwnbxUDLDGOME/k0Okar6cG2i+3Hw5w==" saltValue="4E+D272jtRh4f2/02aOUdQ==" spinCount="100000" sheet="1" objects="1" scenarios="1" autoFilter="0" pivotTables="0"/>
  <mergeCells count="16">
    <mergeCell ref="A29:A30"/>
    <mergeCell ref="A23:A24"/>
    <mergeCell ref="A25:A26"/>
    <mergeCell ref="A27:A28"/>
    <mergeCell ref="A31:A32"/>
    <mergeCell ref="A2:B2"/>
    <mergeCell ref="A13:A14"/>
    <mergeCell ref="A15:A16"/>
    <mergeCell ref="A17:A18"/>
    <mergeCell ref="A19:A20"/>
    <mergeCell ref="A21:A22"/>
    <mergeCell ref="A3:A4"/>
    <mergeCell ref="A5:A6"/>
    <mergeCell ref="A7:A8"/>
    <mergeCell ref="A9:A10"/>
    <mergeCell ref="A11:A12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Биланс стања-актива</vt:lpstr>
      <vt:lpstr>Биланс стања-пасива</vt:lpstr>
      <vt:lpstr>Биланс успјеха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Natasa Cudic</dc:creator>
  <cp:lastModifiedBy>Mladen Todorovic</cp:lastModifiedBy>
  <cp:lastPrinted>2023-07-12T13:00:38Z</cp:lastPrinted>
  <dcterms:created xsi:type="dcterms:W3CDTF">2023-04-25T13:07:53Z</dcterms:created>
  <dcterms:modified xsi:type="dcterms:W3CDTF">2024-05-14T09:53:21Z</dcterms:modified>
</cp:coreProperties>
</file>