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.todorovic\Downloads\"/>
    </mc:Choice>
  </mc:AlternateContent>
  <xr:revisionPtr revIDLastSave="0" documentId="13_ncr:1_{9FFCAE7F-93AA-48D3-83B4-A9D169A207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иланс стања-актива" sheetId="4" r:id="rId1"/>
    <sheet name="Биланс стања-пасива" sheetId="5" r:id="rId2"/>
    <sheet name="Биланс успјеха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6" l="1"/>
  <c r="F31" i="6"/>
  <c r="M31" i="5"/>
  <c r="K31" i="5"/>
  <c r="D31" i="5"/>
  <c r="E31" i="5"/>
  <c r="F31" i="5"/>
  <c r="G31" i="5"/>
  <c r="H31" i="5"/>
  <c r="I31" i="5"/>
  <c r="J31" i="5"/>
  <c r="L31" i="5"/>
  <c r="D32" i="5"/>
  <c r="E32" i="5"/>
  <c r="F32" i="5"/>
  <c r="G32" i="5"/>
  <c r="H32" i="5"/>
  <c r="I32" i="5"/>
  <c r="J32" i="5"/>
  <c r="K32" i="5"/>
  <c r="L32" i="5"/>
  <c r="M32" i="5"/>
  <c r="C32" i="5"/>
  <c r="C31" i="5"/>
  <c r="O31" i="4" l="1"/>
  <c r="O32" i="4"/>
  <c r="M31" i="4"/>
  <c r="N31" i="4"/>
  <c r="M32" i="4"/>
  <c r="N32" i="4"/>
  <c r="L31" i="4"/>
  <c r="L32" i="4"/>
  <c r="K32" i="4"/>
  <c r="K31" i="4"/>
  <c r="J32" i="4"/>
  <c r="J31" i="4"/>
  <c r="I32" i="4"/>
  <c r="I31" i="4"/>
  <c r="H32" i="4"/>
  <c r="H31" i="4"/>
  <c r="G32" i="4"/>
  <c r="F32" i="4"/>
  <c r="E32" i="4"/>
  <c r="D32" i="4"/>
  <c r="C32" i="4"/>
  <c r="D31" i="4"/>
  <c r="D31" i="6"/>
  <c r="E31" i="6"/>
  <c r="G31" i="6"/>
  <c r="H31" i="6"/>
  <c r="I31" i="6"/>
  <c r="J31" i="6"/>
  <c r="K31" i="6"/>
  <c r="L31" i="6"/>
  <c r="D32" i="6"/>
  <c r="E32" i="6"/>
  <c r="F32" i="6"/>
  <c r="G32" i="6"/>
  <c r="H32" i="6"/>
  <c r="I32" i="6"/>
  <c r="J32" i="6"/>
  <c r="K32" i="6"/>
  <c r="L32" i="6"/>
  <c r="M32" i="6"/>
  <c r="C32" i="6"/>
  <c r="C31" i="6"/>
  <c r="E31" i="4"/>
  <c r="F31" i="4"/>
  <c r="C31" i="4"/>
</calcChain>
</file>

<file path=xl/sharedStrings.xml><?xml version="1.0" encoding="utf-8"?>
<sst xmlns="http://schemas.openxmlformats.org/spreadsheetml/2006/main" count="86" uniqueCount="57">
  <si>
    <t>А К Т И В А</t>
  </si>
  <si>
    <t>Брчко-гас осигурање д.д.</t>
  </si>
  <si>
    <t>Дрина осигурање а.д.</t>
  </si>
  <si>
    <t>Дунав осигурање а.д.</t>
  </si>
  <si>
    <t>Еурос осигурање а.д.</t>
  </si>
  <si>
    <t>Grawe осигурање а.д.</t>
  </si>
  <si>
    <t>Крајина осигурање а.д.</t>
  </si>
  <si>
    <t>Микрофин осигурање а.д.</t>
  </si>
  <si>
    <t>Нешковић осигурање а.д.</t>
  </si>
  <si>
    <t>Осигурање Аура а.д.</t>
  </si>
  <si>
    <t>Осигурање Гарант д.д.</t>
  </si>
  <si>
    <t>САС - Супер П осигурање а.д</t>
  </si>
  <si>
    <t>Триглав осигурање а.д.</t>
  </si>
  <si>
    <t>Wiener осигурање а.д.</t>
  </si>
  <si>
    <t>А. КАПИТАЛ</t>
  </si>
  <si>
    <t>Б. ДУГОРОЧНА РЕЗЕРВИСАЊА</t>
  </si>
  <si>
    <t>1. Дугорочне обавезе</t>
  </si>
  <si>
    <t>2. Краткорочне обавезе и ПВР</t>
  </si>
  <si>
    <t>УКУПНО</t>
  </si>
  <si>
    <t>В. ОБАВЕЗЕ (1+2)</t>
  </si>
  <si>
    <t>А. СТАЛНА ИМОВИНА (I+II+III+IV)</t>
  </si>
  <si>
    <t>Б. ТЕКУЋА ИМОВИНА (I+II+III+IV)</t>
  </si>
  <si>
    <t>П А С И В А</t>
  </si>
  <si>
    <t>Основни капитал</t>
  </si>
  <si>
    <t>Нераспоређени добитак</t>
  </si>
  <si>
    <t>Губитак до висине капитала</t>
  </si>
  <si>
    <t>Биланс успјеха - по друштвима за осигурање (у КМ)</t>
  </si>
  <si>
    <t>ПОЗИЦИЈА</t>
  </si>
  <si>
    <t>Пословна актива (А+Б)</t>
  </si>
  <si>
    <t>Ванбилансна актива</t>
  </si>
  <si>
    <t>Укупна актива</t>
  </si>
  <si>
    <t>Пословна пасива (А+Б+В)</t>
  </si>
  <si>
    <t>Ванбилансна пасива</t>
  </si>
  <si>
    <t>Укупна пасива</t>
  </si>
  <si>
    <t>Пословни приходи</t>
  </si>
  <si>
    <t>Пословни расходи</t>
  </si>
  <si>
    <t>Финансијски приходи</t>
  </si>
  <si>
    <t>Финансијски расходи</t>
  </si>
  <si>
    <t>Остали приходи</t>
  </si>
  <si>
    <t>Остали расходи</t>
  </si>
  <si>
    <t>Приходи од усклађивања вриједности имовине</t>
  </si>
  <si>
    <t>Расходи од усклађивања вриједности имовине</t>
  </si>
  <si>
    <t>I  Нематеријална средства</t>
  </si>
  <si>
    <t>II 
 Некретнине, инвестиционе некретнине, постројења,опрема и остала основна средства</t>
  </si>
  <si>
    <t xml:space="preserve">III  Дугорочни финансијски пласмани </t>
  </si>
  <si>
    <t>IV Одложена пореска средства</t>
  </si>
  <si>
    <t>I 
 Залихе, стална средства и средства обустављеног пословања намијењена продаји</t>
  </si>
  <si>
    <t>II Краткорочна потраживања, пласмани и готовина</t>
  </si>
  <si>
    <t>III 
 Активна временска разграничења</t>
  </si>
  <si>
    <t>IV
 Одложена пореска средства</t>
  </si>
  <si>
    <t>САС - Супер П осигурање а.д.</t>
  </si>
  <si>
    <t>Приходи по основу промјене рачуноводствених политика и исправке грешака из ранијих година</t>
  </si>
  <si>
    <t>Расходи по основу промјене рачуноводствених политика и исправке грешака из ранијих година</t>
  </si>
  <si>
    <t>Добитак/
губитак периода</t>
  </si>
  <si>
    <t>Атос осигурање а.д.</t>
  </si>
  <si>
    <t>Биланс стања - актива по друштвима  за осигурање (у КМ)</t>
  </si>
  <si>
    <t>Биланс стања - пасива по друштвима за осигурање (у КМ)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</si>
</sst>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* #,##0.00\ _K_M_-;\-* #,##0.00\ _K_M_-;_-* &quot;-&quot;??\ _K_M_-;_-@_-"/>
    <numFmt numFmtId="168" formatCode="#;;"/>
    <numFmt numFmtId="169" formatCode="000;;"/>
    <numFmt numFmtId="170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32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wrapText="1"/>
    </xf>
    <xf numFmtId="167" fontId="2" fillId="0" borderId="0" applyFont="0" applyFill="0" applyBorder="0" applyAlignment="0" applyProtection="0"/>
    <xf numFmtId="0" fontId="10" fillId="0" borderId="0"/>
    <xf numFmtId="0" fontId="6" fillId="0" borderId="0"/>
    <xf numFmtId="168" fontId="11" fillId="0" borderId="0" applyFill="0" applyBorder="0">
      <alignment horizontal="center" vertical="center" wrapText="1"/>
      <protection hidden="1"/>
    </xf>
    <xf numFmtId="169" fontId="11" fillId="0" borderId="0" applyFill="0" applyBorder="0">
      <alignment horizontal="center" vertical="center"/>
      <protection hidden="1"/>
    </xf>
    <xf numFmtId="0" fontId="9" fillId="0" borderId="0"/>
    <xf numFmtId="0" fontId="2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0" fillId="0" borderId="0">
      <alignment wrapText="1"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Fill="1"/>
    <xf numFmtId="0" fontId="15" fillId="0" borderId="0" xfId="0" applyFont="1"/>
    <xf numFmtId="0" fontId="12" fillId="0" borderId="0" xfId="0" applyFont="1"/>
    <xf numFmtId="0" fontId="15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0" xfId="0" applyFont="1"/>
    <xf numFmtId="0" fontId="18" fillId="0" borderId="0" xfId="0" applyFont="1"/>
    <xf numFmtId="0" fontId="14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/>
    <xf numFmtId="3" fontId="3" fillId="0" borderId="1" xfId="0" applyNumberFormat="1" applyFont="1" applyBorder="1" applyAlignment="1">
      <alignment vertical="center"/>
    </xf>
    <xf numFmtId="0" fontId="19" fillId="0" borderId="0" xfId="0" applyFont="1"/>
    <xf numFmtId="170" fontId="13" fillId="0" borderId="0" xfId="1" applyNumberFormat="1" applyFont="1"/>
    <xf numFmtId="170" fontId="13" fillId="0" borderId="0" xfId="1" applyNumberFormat="1" applyFont="1" applyFill="1"/>
    <xf numFmtId="3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13" fillId="0" borderId="0" xfId="0" applyNumberFormat="1" applyFont="1"/>
    <xf numFmtId="3" fontId="17" fillId="2" borderId="1" xfId="2" applyNumberFormat="1" applyFont="1" applyFill="1" applyBorder="1"/>
    <xf numFmtId="0" fontId="16" fillId="2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3" fillId="0" borderId="1" xfId="0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16" fillId="2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left" vertical="center" wrapText="1"/>
    </xf>
  </cellXfs>
  <cellStyles count="32">
    <cellStyle name="Aop" xfId="15" xr:uid="{00000000-0005-0000-0000-000000000000}"/>
    <cellStyle name="Comma" xfId="1" builtinId="3"/>
    <cellStyle name="Comma 2" xfId="6" xr:uid="{00000000-0005-0000-0000-000002000000}"/>
    <cellStyle name="Comma 3" xfId="18" xr:uid="{00000000-0005-0000-0000-000003000000}"/>
    <cellStyle name="Comma 4" xfId="11" xr:uid="{00000000-0005-0000-0000-000004000000}"/>
    <cellStyle name="Currency 2" xfId="21" xr:uid="{00000000-0005-0000-0000-000005000000}"/>
    <cellStyle name="Grupa" xfId="14" xr:uid="{00000000-0005-0000-0000-000006000000}"/>
    <cellStyle name="Hyperlink 2" xfId="8" xr:uid="{00000000-0005-0000-0000-000007000000}"/>
    <cellStyle name="Hyperlink 3" xfId="9" xr:uid="{00000000-0005-0000-0000-000008000000}"/>
    <cellStyle name="Normal" xfId="0" builtinId="0"/>
    <cellStyle name="Normal 11" xfId="27" xr:uid="{00000000-0005-0000-0000-00000A000000}"/>
    <cellStyle name="Normal 13" xfId="19" xr:uid="{00000000-0005-0000-0000-00000B000000}"/>
    <cellStyle name="Normal 2" xfId="3" xr:uid="{00000000-0005-0000-0000-00000C000000}"/>
    <cellStyle name="Normal 2 2" xfId="17" xr:uid="{00000000-0005-0000-0000-00000D000000}"/>
    <cellStyle name="Normal 2 2 2" xfId="13" xr:uid="{00000000-0005-0000-0000-00000E000000}"/>
    <cellStyle name="Normal 2 2 3" xfId="20" xr:uid="{00000000-0005-0000-0000-00000F000000}"/>
    <cellStyle name="Normal 2 3" xfId="23" xr:uid="{00000000-0005-0000-0000-000010000000}"/>
    <cellStyle name="Normal 2 4" xfId="26" xr:uid="{00000000-0005-0000-0000-000011000000}"/>
    <cellStyle name="Normal 2 4 2" xfId="16" xr:uid="{00000000-0005-0000-0000-000012000000}"/>
    <cellStyle name="Normal 2 5" xfId="4" xr:uid="{00000000-0005-0000-0000-000013000000}"/>
    <cellStyle name="Normal 3" xfId="2" xr:uid="{00000000-0005-0000-0000-000014000000}"/>
    <cellStyle name="Normal 3 2" xfId="7" xr:uid="{00000000-0005-0000-0000-000015000000}"/>
    <cellStyle name="Normal 3 3" xfId="29" xr:uid="{00000000-0005-0000-0000-000016000000}"/>
    <cellStyle name="Normal 3 4" xfId="30" xr:uid="{00000000-0005-0000-0000-000017000000}"/>
    <cellStyle name="Normal 3 5" xfId="24" xr:uid="{00000000-0005-0000-0000-000018000000}"/>
    <cellStyle name="Normal 3 6" xfId="28" xr:uid="{00000000-0005-0000-0000-000019000000}"/>
    <cellStyle name="Normal 4" xfId="10" xr:uid="{00000000-0005-0000-0000-00001A000000}"/>
    <cellStyle name="Normal 4 4 2" xfId="12" xr:uid="{00000000-0005-0000-0000-00001B000000}"/>
    <cellStyle name="Normal 5" xfId="22" xr:uid="{00000000-0005-0000-0000-00001C000000}"/>
    <cellStyle name="Normal 6" xfId="31" xr:uid="{00000000-0005-0000-0000-00001D000000}"/>
    <cellStyle name="Normal 9" xfId="25" xr:uid="{00000000-0005-0000-0000-00001E000000}"/>
    <cellStyle name="Percent 2" xfId="5" xr:uid="{00000000-0005-0000-0000-00001F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zoomScale="90" zoomScaleNormal="90" workbookViewId="0">
      <selection activeCell="A31" sqref="A31:A32"/>
    </sheetView>
  </sheetViews>
  <sheetFormatPr defaultRowHeight="12.75" x14ac:dyDescent="0.2"/>
  <cols>
    <col min="1" max="1" width="22.85546875" style="2" customWidth="1"/>
    <col min="2" max="2" width="4.85546875" style="3" bestFit="1" customWidth="1"/>
    <col min="3" max="3" width="12.42578125" style="2" customWidth="1"/>
    <col min="4" max="4" width="12.85546875" style="2" bestFit="1" customWidth="1"/>
    <col min="5" max="5" width="14.5703125" style="2" bestFit="1" customWidth="1"/>
    <col min="6" max="6" width="11.140625" style="2" bestFit="1" customWidth="1"/>
    <col min="7" max="7" width="8" style="2" customWidth="1"/>
    <col min="8" max="8" width="11.42578125" style="2" customWidth="1"/>
    <col min="9" max="9" width="12.7109375" style="2" customWidth="1"/>
    <col min="10" max="10" width="12.85546875" style="2" customWidth="1"/>
    <col min="11" max="11" width="12.140625" style="2" customWidth="1"/>
    <col min="12" max="12" width="7.85546875" style="2" customWidth="1"/>
    <col min="13" max="13" width="10.5703125" style="3" bestFit="1" customWidth="1"/>
    <col min="14" max="14" width="11.42578125" style="3" bestFit="1" customWidth="1"/>
    <col min="15" max="15" width="10.5703125" style="3" bestFit="1" customWidth="1"/>
    <col min="16" max="16384" width="9.140625" style="2"/>
  </cols>
  <sheetData>
    <row r="1" spans="1:15" s="4" customFormat="1" ht="21" customHeight="1" x14ac:dyDescent="0.25">
      <c r="A1" s="16" t="s">
        <v>55</v>
      </c>
      <c r="B1" s="5"/>
      <c r="C1" s="5"/>
      <c r="M1" s="6"/>
      <c r="N1" s="6"/>
      <c r="O1" s="6"/>
    </row>
    <row r="2" spans="1:15" s="8" customFormat="1" ht="101.25" customHeight="1" x14ac:dyDescent="0.25">
      <c r="A2" s="28" t="s">
        <v>0</v>
      </c>
      <c r="B2" s="28"/>
      <c r="C2" s="11" t="s">
        <v>20</v>
      </c>
      <c r="D2" s="11" t="s">
        <v>42</v>
      </c>
      <c r="E2" s="11" t="s">
        <v>43</v>
      </c>
      <c r="F2" s="11" t="s">
        <v>44</v>
      </c>
      <c r="G2" s="11" t="s">
        <v>45</v>
      </c>
      <c r="H2" s="11" t="s">
        <v>21</v>
      </c>
      <c r="I2" s="11" t="s">
        <v>46</v>
      </c>
      <c r="J2" s="11" t="s">
        <v>47</v>
      </c>
      <c r="K2" s="11" t="s">
        <v>48</v>
      </c>
      <c r="L2" s="11" t="s">
        <v>49</v>
      </c>
      <c r="M2" s="11" t="s">
        <v>28</v>
      </c>
      <c r="N2" s="11" t="s">
        <v>29</v>
      </c>
      <c r="O2" s="11" t="s">
        <v>30</v>
      </c>
    </row>
    <row r="3" spans="1:15" x14ac:dyDescent="0.2">
      <c r="A3" s="27" t="s">
        <v>1</v>
      </c>
      <c r="B3" s="20">
        <v>2017</v>
      </c>
      <c r="C3" s="13">
        <v>9739796</v>
      </c>
      <c r="D3" s="12"/>
      <c r="E3" s="13">
        <v>5301318</v>
      </c>
      <c r="F3" s="13">
        <v>4438478</v>
      </c>
      <c r="G3" s="21"/>
      <c r="H3" s="13">
        <v>15575997</v>
      </c>
      <c r="I3" s="13"/>
      <c r="J3" s="13">
        <v>15074192</v>
      </c>
      <c r="K3" s="13">
        <v>501805</v>
      </c>
      <c r="L3" s="13"/>
      <c r="M3" s="13">
        <v>25315793</v>
      </c>
      <c r="N3" s="13">
        <v>15304</v>
      </c>
      <c r="O3" s="13">
        <v>25331097</v>
      </c>
    </row>
    <row r="4" spans="1:15" x14ac:dyDescent="0.2">
      <c r="A4" s="27"/>
      <c r="B4" s="20">
        <v>2016</v>
      </c>
      <c r="C4" s="13">
        <v>8197924</v>
      </c>
      <c r="D4" s="12"/>
      <c r="E4" s="13">
        <v>4986084</v>
      </c>
      <c r="F4" s="13">
        <v>3211840</v>
      </c>
      <c r="G4" s="21"/>
      <c r="H4" s="13">
        <v>16015299</v>
      </c>
      <c r="I4" s="13"/>
      <c r="J4" s="13">
        <v>15784485</v>
      </c>
      <c r="K4" s="13">
        <v>230814</v>
      </c>
      <c r="L4" s="13"/>
      <c r="M4" s="13">
        <v>24213223</v>
      </c>
      <c r="N4" s="13">
        <v>12249</v>
      </c>
      <c r="O4" s="13">
        <v>24225472</v>
      </c>
    </row>
    <row r="5" spans="1:15" x14ac:dyDescent="0.2">
      <c r="A5" s="27" t="s">
        <v>2</v>
      </c>
      <c r="B5" s="20">
        <v>2017</v>
      </c>
      <c r="C5" s="13">
        <v>28338177</v>
      </c>
      <c r="D5" s="13">
        <v>27756</v>
      </c>
      <c r="E5" s="13">
        <v>11239070</v>
      </c>
      <c r="F5" s="13">
        <v>17071351</v>
      </c>
      <c r="G5" s="21"/>
      <c r="H5" s="13">
        <v>6962325</v>
      </c>
      <c r="I5" s="13">
        <v>62341</v>
      </c>
      <c r="J5" s="13">
        <v>5433275</v>
      </c>
      <c r="K5" s="13">
        <v>1466709</v>
      </c>
      <c r="L5" s="13"/>
      <c r="M5" s="13">
        <v>35300502</v>
      </c>
      <c r="N5" s="13">
        <v>54184</v>
      </c>
      <c r="O5" s="13">
        <v>35354686</v>
      </c>
    </row>
    <row r="6" spans="1:15" x14ac:dyDescent="0.2">
      <c r="A6" s="27"/>
      <c r="B6" s="20">
        <v>2016</v>
      </c>
      <c r="C6" s="13">
        <v>24328226</v>
      </c>
      <c r="D6" s="13">
        <v>19759</v>
      </c>
      <c r="E6" s="13">
        <v>9958324</v>
      </c>
      <c r="F6" s="13">
        <v>14350143</v>
      </c>
      <c r="G6" s="21"/>
      <c r="H6" s="13">
        <v>8885853</v>
      </c>
      <c r="I6" s="13">
        <v>113310</v>
      </c>
      <c r="J6" s="13">
        <v>7207037</v>
      </c>
      <c r="K6" s="13">
        <v>1565506</v>
      </c>
      <c r="L6" s="13"/>
      <c r="M6" s="13">
        <v>33214079</v>
      </c>
      <c r="N6" s="13">
        <v>29704</v>
      </c>
      <c r="O6" s="13">
        <v>33243783</v>
      </c>
    </row>
    <row r="7" spans="1:15" s="3" customFormat="1" x14ac:dyDescent="0.2">
      <c r="A7" s="27" t="s">
        <v>3</v>
      </c>
      <c r="B7" s="20">
        <v>2017</v>
      </c>
      <c r="C7" s="13">
        <v>20189158</v>
      </c>
      <c r="D7" s="13">
        <v>443764</v>
      </c>
      <c r="E7" s="13">
        <v>8811772</v>
      </c>
      <c r="F7" s="13">
        <v>10933622</v>
      </c>
      <c r="G7" s="21"/>
      <c r="H7" s="13">
        <v>16893576</v>
      </c>
      <c r="I7" s="13"/>
      <c r="J7" s="13">
        <v>13461682</v>
      </c>
      <c r="K7" s="13">
        <v>3431894</v>
      </c>
      <c r="L7" s="13"/>
      <c r="M7" s="13">
        <v>37082734</v>
      </c>
      <c r="N7" s="13"/>
      <c r="O7" s="13">
        <v>37082734</v>
      </c>
    </row>
    <row r="8" spans="1:15" x14ac:dyDescent="0.2">
      <c r="A8" s="27"/>
      <c r="B8" s="20">
        <v>2016</v>
      </c>
      <c r="C8" s="13">
        <v>22401536</v>
      </c>
      <c r="D8" s="13">
        <v>620715</v>
      </c>
      <c r="E8" s="13">
        <v>8654348</v>
      </c>
      <c r="F8" s="13">
        <v>13126473</v>
      </c>
      <c r="G8" s="21"/>
      <c r="H8" s="13">
        <v>13339015</v>
      </c>
      <c r="I8" s="13"/>
      <c r="J8" s="13">
        <v>9727007</v>
      </c>
      <c r="K8" s="13">
        <v>3612008</v>
      </c>
      <c r="L8" s="13"/>
      <c r="M8" s="13">
        <v>35740551</v>
      </c>
      <c r="N8" s="13">
        <v>700771</v>
      </c>
      <c r="O8" s="13">
        <v>36441322</v>
      </c>
    </row>
    <row r="9" spans="1:15" x14ac:dyDescent="0.2">
      <c r="A9" s="27" t="s">
        <v>4</v>
      </c>
      <c r="B9" s="20">
        <v>2017</v>
      </c>
      <c r="C9" s="13">
        <v>5820544</v>
      </c>
      <c r="D9" s="13">
        <v>32256</v>
      </c>
      <c r="E9" s="13">
        <v>1317854</v>
      </c>
      <c r="F9" s="13">
        <v>4470434</v>
      </c>
      <c r="G9" s="21"/>
      <c r="H9" s="13">
        <v>3945366</v>
      </c>
      <c r="I9" s="13">
        <v>835259</v>
      </c>
      <c r="J9" s="13">
        <v>2774264</v>
      </c>
      <c r="K9" s="13">
        <v>335843</v>
      </c>
      <c r="L9" s="13"/>
      <c r="M9" s="13">
        <v>9765910</v>
      </c>
      <c r="N9" s="13"/>
      <c r="O9" s="13">
        <v>9765910</v>
      </c>
    </row>
    <row r="10" spans="1:15" x14ac:dyDescent="0.2">
      <c r="A10" s="27"/>
      <c r="B10" s="20">
        <v>2016</v>
      </c>
      <c r="C10" s="13">
        <v>4800454</v>
      </c>
      <c r="D10" s="13">
        <v>36939</v>
      </c>
      <c r="E10" s="13">
        <v>151180</v>
      </c>
      <c r="F10" s="13">
        <v>4612335</v>
      </c>
      <c r="G10" s="21"/>
      <c r="H10" s="13">
        <v>1692912</v>
      </c>
      <c r="I10" s="13">
        <v>139180</v>
      </c>
      <c r="J10" s="13">
        <v>449440</v>
      </c>
      <c r="K10" s="13">
        <v>1104292</v>
      </c>
      <c r="L10" s="13"/>
      <c r="M10" s="13">
        <v>6493366</v>
      </c>
      <c r="N10" s="13"/>
      <c r="O10" s="13">
        <v>6493366</v>
      </c>
    </row>
    <row r="11" spans="1:15" x14ac:dyDescent="0.2">
      <c r="A11" s="27" t="s">
        <v>5</v>
      </c>
      <c r="B11" s="20">
        <v>2017</v>
      </c>
      <c r="C11" s="13">
        <v>86429310</v>
      </c>
      <c r="D11" s="13"/>
      <c r="E11" s="13">
        <v>133812</v>
      </c>
      <c r="F11" s="13">
        <v>86295498</v>
      </c>
      <c r="G11" s="21"/>
      <c r="H11" s="13">
        <v>11231512</v>
      </c>
      <c r="I11" s="13">
        <v>46447</v>
      </c>
      <c r="J11" s="13">
        <v>9313466</v>
      </c>
      <c r="K11" s="13">
        <v>1871599</v>
      </c>
      <c r="L11" s="13"/>
      <c r="M11" s="13">
        <v>97660822</v>
      </c>
      <c r="N11" s="13"/>
      <c r="O11" s="13">
        <v>97660822</v>
      </c>
    </row>
    <row r="12" spans="1:15" x14ac:dyDescent="0.2">
      <c r="A12" s="27"/>
      <c r="B12" s="20">
        <v>2016</v>
      </c>
      <c r="C12" s="13">
        <v>64807620</v>
      </c>
      <c r="D12" s="13"/>
      <c r="E12" s="13">
        <v>144097</v>
      </c>
      <c r="F12" s="13">
        <v>64663523</v>
      </c>
      <c r="G12" s="21"/>
      <c r="H12" s="13">
        <v>22415045</v>
      </c>
      <c r="I12" s="13">
        <v>71598</v>
      </c>
      <c r="J12" s="13">
        <v>20796326</v>
      </c>
      <c r="K12" s="13">
        <v>1547121</v>
      </c>
      <c r="L12" s="13"/>
      <c r="M12" s="13">
        <v>87222665</v>
      </c>
      <c r="N12" s="13"/>
      <c r="O12" s="13">
        <v>87222665</v>
      </c>
    </row>
    <row r="13" spans="1:15" x14ac:dyDescent="0.2">
      <c r="A13" s="27" t="s">
        <v>6</v>
      </c>
      <c r="B13" s="20">
        <v>2017</v>
      </c>
      <c r="C13" s="13">
        <v>15592045</v>
      </c>
      <c r="D13" s="13">
        <v>37564</v>
      </c>
      <c r="E13" s="13">
        <v>10080941</v>
      </c>
      <c r="F13" s="13">
        <v>5473540</v>
      </c>
      <c r="G13" s="21"/>
      <c r="H13" s="13">
        <v>1878406</v>
      </c>
      <c r="I13" s="13">
        <v>151753</v>
      </c>
      <c r="J13" s="13">
        <v>445655</v>
      </c>
      <c r="K13" s="13">
        <v>1280998</v>
      </c>
      <c r="L13" s="13"/>
      <c r="M13" s="13">
        <v>17470451</v>
      </c>
      <c r="N13" s="13"/>
      <c r="O13" s="13">
        <v>17470451</v>
      </c>
    </row>
    <row r="14" spans="1:15" x14ac:dyDescent="0.2">
      <c r="A14" s="27"/>
      <c r="B14" s="20">
        <v>2016</v>
      </c>
      <c r="C14" s="13">
        <v>13754057</v>
      </c>
      <c r="D14" s="13">
        <v>53583</v>
      </c>
      <c r="E14" s="13">
        <v>9997103</v>
      </c>
      <c r="F14" s="13">
        <v>3703371</v>
      </c>
      <c r="G14" s="21"/>
      <c r="H14" s="13">
        <v>4333410</v>
      </c>
      <c r="I14" s="13">
        <v>8697</v>
      </c>
      <c r="J14" s="13">
        <v>3661217</v>
      </c>
      <c r="K14" s="13">
        <v>663496</v>
      </c>
      <c r="L14" s="13"/>
      <c r="M14" s="13">
        <v>18087467</v>
      </c>
      <c r="N14" s="13"/>
      <c r="O14" s="13">
        <v>18087467</v>
      </c>
    </row>
    <row r="15" spans="1:15" x14ac:dyDescent="0.2">
      <c r="A15" s="27" t="s">
        <v>7</v>
      </c>
      <c r="B15" s="20">
        <v>2017</v>
      </c>
      <c r="C15" s="13">
        <v>6429272</v>
      </c>
      <c r="D15" s="13">
        <v>30500</v>
      </c>
      <c r="E15" s="13">
        <v>1643378</v>
      </c>
      <c r="F15" s="13">
        <v>4755394</v>
      </c>
      <c r="G15" s="21"/>
      <c r="H15" s="13">
        <v>8775827</v>
      </c>
      <c r="I15" s="13">
        <v>3195</v>
      </c>
      <c r="J15" s="13">
        <v>8506873</v>
      </c>
      <c r="K15" s="13">
        <v>263943</v>
      </c>
      <c r="L15" s="13">
        <v>1816</v>
      </c>
      <c r="M15" s="13">
        <v>15205099</v>
      </c>
      <c r="N15" s="13">
        <v>877</v>
      </c>
      <c r="O15" s="13">
        <v>15205976</v>
      </c>
    </row>
    <row r="16" spans="1:15" x14ac:dyDescent="0.2">
      <c r="A16" s="27"/>
      <c r="B16" s="20">
        <v>2016</v>
      </c>
      <c r="C16" s="13">
        <v>9566642</v>
      </c>
      <c r="D16" s="13">
        <v>45307</v>
      </c>
      <c r="E16" s="13">
        <v>1275196</v>
      </c>
      <c r="F16" s="13">
        <v>8246139</v>
      </c>
      <c r="G16" s="21"/>
      <c r="H16" s="13">
        <v>4388266</v>
      </c>
      <c r="I16" s="13">
        <v>4361</v>
      </c>
      <c r="J16" s="13">
        <v>4123988</v>
      </c>
      <c r="K16" s="13">
        <v>259917</v>
      </c>
      <c r="L16" s="13"/>
      <c r="M16" s="13">
        <v>13954908</v>
      </c>
      <c r="N16" s="13"/>
      <c r="O16" s="13">
        <v>13954908</v>
      </c>
    </row>
    <row r="17" spans="1:15" x14ac:dyDescent="0.2">
      <c r="A17" s="27" t="s">
        <v>8</v>
      </c>
      <c r="B17" s="20">
        <v>2017</v>
      </c>
      <c r="C17" s="13">
        <v>36854133</v>
      </c>
      <c r="D17" s="13">
        <v>12039</v>
      </c>
      <c r="E17" s="13">
        <v>24870289</v>
      </c>
      <c r="F17" s="13">
        <v>11971805</v>
      </c>
      <c r="G17" s="21"/>
      <c r="H17" s="13">
        <v>4002165</v>
      </c>
      <c r="I17" s="13">
        <v>18257</v>
      </c>
      <c r="J17" s="13">
        <v>3767773</v>
      </c>
      <c r="K17" s="13">
        <v>216135</v>
      </c>
      <c r="L17" s="13"/>
      <c r="M17" s="13">
        <v>40856298</v>
      </c>
      <c r="N17" s="13"/>
      <c r="O17" s="13">
        <v>40856298</v>
      </c>
    </row>
    <row r="18" spans="1:15" x14ac:dyDescent="0.2">
      <c r="A18" s="27"/>
      <c r="B18" s="20">
        <v>2016</v>
      </c>
      <c r="C18" s="13">
        <v>28318536</v>
      </c>
      <c r="D18" s="13">
        <v>9643</v>
      </c>
      <c r="E18" s="13">
        <v>24143483</v>
      </c>
      <c r="F18" s="13">
        <v>4122712</v>
      </c>
      <c r="G18" s="13">
        <v>42698</v>
      </c>
      <c r="H18" s="13">
        <v>11079648</v>
      </c>
      <c r="I18" s="13">
        <v>8413</v>
      </c>
      <c r="J18" s="13">
        <v>10491546</v>
      </c>
      <c r="K18" s="13">
        <v>579689</v>
      </c>
      <c r="L18" s="13"/>
      <c r="M18" s="13">
        <v>39398184</v>
      </c>
      <c r="N18" s="13"/>
      <c r="O18" s="13">
        <v>39398184</v>
      </c>
    </row>
    <row r="19" spans="1:15" s="3" customFormat="1" x14ac:dyDescent="0.2">
      <c r="A19" s="27" t="s">
        <v>9</v>
      </c>
      <c r="B19" s="20">
        <v>2017</v>
      </c>
      <c r="C19" s="13">
        <v>11018623</v>
      </c>
      <c r="D19" s="13">
        <v>5911</v>
      </c>
      <c r="E19" s="13">
        <v>6654824</v>
      </c>
      <c r="F19" s="13">
        <v>4357888</v>
      </c>
      <c r="G19" s="21"/>
      <c r="H19" s="13">
        <v>7015939</v>
      </c>
      <c r="I19" s="13">
        <v>39817</v>
      </c>
      <c r="J19" s="13">
        <v>6322589</v>
      </c>
      <c r="K19" s="13">
        <v>653533</v>
      </c>
      <c r="L19" s="13"/>
      <c r="M19" s="13">
        <v>18034562</v>
      </c>
      <c r="N19" s="13">
        <v>551331</v>
      </c>
      <c r="O19" s="13">
        <v>18585893</v>
      </c>
    </row>
    <row r="20" spans="1:15" x14ac:dyDescent="0.2">
      <c r="A20" s="27"/>
      <c r="B20" s="20">
        <v>2016</v>
      </c>
      <c r="C20" s="13">
        <v>9922506</v>
      </c>
      <c r="D20" s="13">
        <v>11860</v>
      </c>
      <c r="E20" s="13">
        <v>6419856</v>
      </c>
      <c r="F20" s="13">
        <v>3490790</v>
      </c>
      <c r="G20" s="21"/>
      <c r="H20" s="13">
        <v>5782330</v>
      </c>
      <c r="I20" s="13">
        <v>38105</v>
      </c>
      <c r="J20" s="13">
        <v>5226729</v>
      </c>
      <c r="K20" s="13">
        <v>517496</v>
      </c>
      <c r="L20" s="13"/>
      <c r="M20" s="13">
        <v>15704836</v>
      </c>
      <c r="N20" s="13">
        <v>553205</v>
      </c>
      <c r="O20" s="13">
        <v>16258041</v>
      </c>
    </row>
    <row r="21" spans="1:15" x14ac:dyDescent="0.2">
      <c r="A21" s="27" t="s">
        <v>10</v>
      </c>
      <c r="B21" s="20">
        <v>2017</v>
      </c>
      <c r="C21" s="13">
        <v>12464486</v>
      </c>
      <c r="D21" s="13">
        <v>1464</v>
      </c>
      <c r="E21" s="13">
        <v>5748287</v>
      </c>
      <c r="F21" s="13">
        <v>6714735</v>
      </c>
      <c r="G21" s="21"/>
      <c r="H21" s="13">
        <v>2013242</v>
      </c>
      <c r="I21" s="13">
        <v>59676</v>
      </c>
      <c r="J21" s="13">
        <v>1514714</v>
      </c>
      <c r="K21" s="13">
        <v>411085</v>
      </c>
      <c r="L21" s="13">
        <v>27767</v>
      </c>
      <c r="M21" s="13">
        <v>14477728</v>
      </c>
      <c r="N21" s="13"/>
      <c r="O21" s="13">
        <v>14477728</v>
      </c>
    </row>
    <row r="22" spans="1:15" x14ac:dyDescent="0.2">
      <c r="A22" s="27"/>
      <c r="B22" s="20">
        <v>2016</v>
      </c>
      <c r="C22" s="13">
        <v>10529961</v>
      </c>
      <c r="D22" s="13">
        <v>2317</v>
      </c>
      <c r="E22" s="13">
        <v>3095342</v>
      </c>
      <c r="F22" s="13">
        <v>7432302</v>
      </c>
      <c r="G22" s="21"/>
      <c r="H22" s="13">
        <v>1440512</v>
      </c>
      <c r="I22" s="13">
        <v>17059</v>
      </c>
      <c r="J22" s="13">
        <v>1154173</v>
      </c>
      <c r="K22" s="13">
        <v>241513</v>
      </c>
      <c r="L22" s="13">
        <v>27767</v>
      </c>
      <c r="M22" s="13">
        <v>11970473</v>
      </c>
      <c r="N22" s="13"/>
      <c r="O22" s="13">
        <v>11970473</v>
      </c>
    </row>
    <row r="23" spans="1:15" x14ac:dyDescent="0.2">
      <c r="A23" s="27" t="s">
        <v>11</v>
      </c>
      <c r="B23" s="20">
        <v>2017</v>
      </c>
      <c r="C23" s="13">
        <v>3411987</v>
      </c>
      <c r="D23" s="13">
        <v>11232</v>
      </c>
      <c r="E23" s="13">
        <v>115051</v>
      </c>
      <c r="F23" s="13">
        <v>3285704</v>
      </c>
      <c r="G23" s="21"/>
      <c r="H23" s="13">
        <v>1778336</v>
      </c>
      <c r="I23" s="13">
        <v>700</v>
      </c>
      <c r="J23" s="13">
        <v>1676137</v>
      </c>
      <c r="K23" s="13">
        <v>101499</v>
      </c>
      <c r="L23" s="13"/>
      <c r="M23" s="13">
        <v>5190323</v>
      </c>
      <c r="N23" s="13"/>
      <c r="O23" s="13">
        <v>5190323</v>
      </c>
    </row>
    <row r="24" spans="1:15" x14ac:dyDescent="0.2">
      <c r="A24" s="27"/>
      <c r="B24" s="20">
        <v>2016</v>
      </c>
      <c r="C24" s="13">
        <v>2222167</v>
      </c>
      <c r="D24" s="13">
        <v>9868</v>
      </c>
      <c r="E24" s="13">
        <v>83230</v>
      </c>
      <c r="F24" s="13">
        <v>2129069</v>
      </c>
      <c r="G24" s="21"/>
      <c r="H24" s="13">
        <v>1159575</v>
      </c>
      <c r="I24" s="13">
        <v>1050</v>
      </c>
      <c r="J24" s="13">
        <v>1117050</v>
      </c>
      <c r="K24" s="13">
        <v>41475</v>
      </c>
      <c r="L24" s="13"/>
      <c r="M24" s="13">
        <v>3381742</v>
      </c>
      <c r="N24" s="13"/>
      <c r="O24" s="13">
        <v>3381742</v>
      </c>
    </row>
    <row r="25" spans="1:15" x14ac:dyDescent="0.2">
      <c r="A25" s="27" t="s">
        <v>12</v>
      </c>
      <c r="B25" s="20">
        <v>2017</v>
      </c>
      <c r="C25" s="13">
        <v>11659624.99</v>
      </c>
      <c r="D25" s="13">
        <v>87892</v>
      </c>
      <c r="E25" s="13">
        <v>3172638.23</v>
      </c>
      <c r="F25" s="13">
        <v>8399094.7599999998</v>
      </c>
      <c r="G25" s="21"/>
      <c r="H25" s="13">
        <v>6924414.9199999999</v>
      </c>
      <c r="I25" s="13">
        <v>8551.17</v>
      </c>
      <c r="J25" s="13">
        <v>5722879.6600000001</v>
      </c>
      <c r="K25" s="13">
        <v>1192984.0900000001</v>
      </c>
      <c r="L25" s="13"/>
      <c r="M25" s="13">
        <v>18584039.91</v>
      </c>
      <c r="N25" s="13">
        <v>1999366</v>
      </c>
      <c r="O25" s="13">
        <v>20583405.91</v>
      </c>
    </row>
    <row r="26" spans="1:15" x14ac:dyDescent="0.2">
      <c r="A26" s="27"/>
      <c r="B26" s="20">
        <v>2016</v>
      </c>
      <c r="C26" s="13">
        <v>8835380</v>
      </c>
      <c r="D26" s="13">
        <v>163008</v>
      </c>
      <c r="E26" s="13">
        <v>3202087</v>
      </c>
      <c r="F26" s="13">
        <v>5470285</v>
      </c>
      <c r="G26" s="21"/>
      <c r="H26" s="13">
        <v>10253671</v>
      </c>
      <c r="I26" s="13">
        <v>11390</v>
      </c>
      <c r="J26" s="13">
        <v>8895629</v>
      </c>
      <c r="K26" s="13">
        <v>1197272</v>
      </c>
      <c r="L26" s="13">
        <v>149380</v>
      </c>
      <c r="M26" s="13">
        <v>19089051</v>
      </c>
      <c r="N26" s="13">
        <v>1996062</v>
      </c>
      <c r="O26" s="13">
        <v>21085113</v>
      </c>
    </row>
    <row r="27" spans="1:15" x14ac:dyDescent="0.2">
      <c r="A27" s="27" t="s">
        <v>13</v>
      </c>
      <c r="B27" s="20">
        <v>2017</v>
      </c>
      <c r="C27" s="13">
        <v>46747547.270000003</v>
      </c>
      <c r="D27" s="13">
        <v>94642.21</v>
      </c>
      <c r="E27" s="13">
        <v>10420753.779999999</v>
      </c>
      <c r="F27" s="13">
        <v>36232151.280000001</v>
      </c>
      <c r="G27" s="21"/>
      <c r="H27" s="13">
        <v>21757950.530000001</v>
      </c>
      <c r="I27" s="13">
        <v>34678.53</v>
      </c>
      <c r="J27" s="13">
        <v>5931344.4000000004</v>
      </c>
      <c r="K27" s="13">
        <v>15780709.83</v>
      </c>
      <c r="L27" s="13">
        <v>11217.77</v>
      </c>
      <c r="M27" s="13">
        <v>68505497.799999997</v>
      </c>
      <c r="N27" s="13">
        <v>1841418</v>
      </c>
      <c r="O27" s="13">
        <v>70346915.799999997</v>
      </c>
    </row>
    <row r="28" spans="1:15" x14ac:dyDescent="0.2">
      <c r="A28" s="27"/>
      <c r="B28" s="20">
        <v>2016</v>
      </c>
      <c r="C28" s="13">
        <v>43657837</v>
      </c>
      <c r="D28" s="13">
        <v>191034</v>
      </c>
      <c r="E28" s="13">
        <v>13183019</v>
      </c>
      <c r="F28" s="13">
        <v>30283784</v>
      </c>
      <c r="G28" s="21"/>
      <c r="H28" s="13">
        <v>22322487.359999999</v>
      </c>
      <c r="I28" s="13">
        <v>55256</v>
      </c>
      <c r="J28" s="13">
        <v>5539092.3600000003</v>
      </c>
      <c r="K28" s="13">
        <v>16719339</v>
      </c>
      <c r="L28" s="13">
        <v>8800</v>
      </c>
      <c r="M28" s="13">
        <v>65980324.359999999</v>
      </c>
      <c r="N28" s="13">
        <v>2179530</v>
      </c>
      <c r="O28" s="13">
        <v>68159854.359999999</v>
      </c>
    </row>
    <row r="29" spans="1:15" x14ac:dyDescent="0.2">
      <c r="A29" s="27" t="s">
        <v>54</v>
      </c>
      <c r="B29" s="20">
        <v>2017</v>
      </c>
      <c r="C29" s="12">
        <v>14579693</v>
      </c>
      <c r="D29" s="12">
        <v>182821</v>
      </c>
      <c r="E29" s="12">
        <v>8404419</v>
      </c>
      <c r="F29" s="12">
        <v>5992453</v>
      </c>
      <c r="G29" s="15"/>
      <c r="H29" s="12">
        <v>14700572</v>
      </c>
      <c r="I29" s="12">
        <v>54884</v>
      </c>
      <c r="J29" s="12">
        <v>13491102</v>
      </c>
      <c r="K29" s="12">
        <v>1154586</v>
      </c>
      <c r="L29" s="12"/>
      <c r="M29" s="12">
        <v>29280265</v>
      </c>
      <c r="N29" s="12">
        <v>2000</v>
      </c>
      <c r="O29" s="12">
        <v>29282265</v>
      </c>
    </row>
    <row r="30" spans="1:15" x14ac:dyDescent="0.2">
      <c r="A30" s="27"/>
      <c r="B30" s="20">
        <v>2016</v>
      </c>
      <c r="C30" s="12">
        <v>13070119</v>
      </c>
      <c r="D30" s="12">
        <v>204821</v>
      </c>
      <c r="E30" s="12">
        <v>4614692</v>
      </c>
      <c r="F30" s="12">
        <v>8238655</v>
      </c>
      <c r="G30" s="15">
        <v>11951</v>
      </c>
      <c r="H30" s="12">
        <v>8838559</v>
      </c>
      <c r="I30" s="12">
        <v>48879</v>
      </c>
      <c r="J30" s="12">
        <v>7768340</v>
      </c>
      <c r="K30" s="12">
        <v>1021340</v>
      </c>
      <c r="L30" s="12"/>
      <c r="M30" s="12">
        <v>21908678</v>
      </c>
      <c r="N30" s="12">
        <v>312741</v>
      </c>
      <c r="O30" s="12">
        <v>22221419</v>
      </c>
    </row>
    <row r="31" spans="1:15" s="10" customFormat="1" ht="18" customHeight="1" x14ac:dyDescent="0.2">
      <c r="A31" s="29" t="s">
        <v>18</v>
      </c>
      <c r="B31" s="24">
        <v>2017</v>
      </c>
      <c r="C31" s="23">
        <f>C29+C27+C25+C23+C21+C19+C17+C15+C13+C11+C9+C7+C5+C3+1</f>
        <v>309274397.25999999</v>
      </c>
      <c r="D31" s="23">
        <f>D29+D27+D25+D23+D21+D19+D17+D15+D13+D11+D9+D7+D5+D3</f>
        <v>967841.21</v>
      </c>
      <c r="E31" s="23">
        <f t="shared" ref="E31:F31" si="0">E29+E27+E25+E23+E21+E19+E17+E15+E13+E11+E9+E7+E5+E3+1</f>
        <v>97914408.010000005</v>
      </c>
      <c r="F31" s="23">
        <f t="shared" si="0"/>
        <v>210392149.03999999</v>
      </c>
      <c r="G31" s="23"/>
      <c r="H31" s="23">
        <f t="shared" ref="H31:L32" si="1">H29+H27+H25+H23+H21+H19+H17+H15+H13+H11+H9+H7+H5+H3</f>
        <v>123455628.45</v>
      </c>
      <c r="I31" s="23">
        <f t="shared" si="1"/>
        <v>1315558.7</v>
      </c>
      <c r="J31" s="23">
        <f t="shared" si="1"/>
        <v>93435946.060000002</v>
      </c>
      <c r="K31" s="23">
        <f t="shared" si="1"/>
        <v>28663322.919999998</v>
      </c>
      <c r="L31" s="23">
        <f t="shared" si="1"/>
        <v>40800.770000000004</v>
      </c>
      <c r="M31" s="23">
        <f>M29+M27+M25+M23+M21+M19+M17+M15+M13+M11+M9+M7+M5+M3+1</f>
        <v>432730025.70999998</v>
      </c>
      <c r="N31" s="23">
        <f>N29+N27+N25+N23+N21+N19+N17+N15+N13+N11+N9+N7+N5+N3</f>
        <v>4464480</v>
      </c>
      <c r="O31" s="23">
        <f>O29+O27+O25+O23+O21+O19+O17+O15+O13+O11+O9+O7+O5+O3+1</f>
        <v>437194505.70999998</v>
      </c>
    </row>
    <row r="32" spans="1:15" s="10" customFormat="1" ht="16.5" customHeight="1" x14ac:dyDescent="0.2">
      <c r="A32" s="29"/>
      <c r="B32" s="24">
        <v>2016</v>
      </c>
      <c r="C32" s="23">
        <f>C30+C28+C26+C24+C22+C20+C18+C16+C14+C12+C10+C8+C6+C4</f>
        <v>264412965</v>
      </c>
      <c r="D32" s="23">
        <f>D30+D28+D26+D24+D22+D20+D18+D16+D14+D12+D10+D8+D6+D4</f>
        <v>1368854</v>
      </c>
      <c r="E32" s="23">
        <f>E30+E28+E26+E24+E22+E20+E18+E16+E14+E12+E10+E8+E6+E4</f>
        <v>89908041</v>
      </c>
      <c r="F32" s="23">
        <f>F30+F28+F26+F24+F22+F20+F18+F16+F14+F12+F10+F8+F6+F4</f>
        <v>173081421</v>
      </c>
      <c r="G32" s="23">
        <f>G30+G28+G26+G24+G22+G20+G18+G16+G14+G12+G10+G8+G6+G4</f>
        <v>54649</v>
      </c>
      <c r="H32" s="23">
        <f t="shared" si="1"/>
        <v>131946582.36</v>
      </c>
      <c r="I32" s="23">
        <f t="shared" si="1"/>
        <v>517298</v>
      </c>
      <c r="J32" s="23">
        <f t="shared" si="1"/>
        <v>101942059.36</v>
      </c>
      <c r="K32" s="23">
        <f t="shared" si="1"/>
        <v>29301278</v>
      </c>
      <c r="L32" s="23">
        <f t="shared" si="1"/>
        <v>185947</v>
      </c>
      <c r="M32" s="23">
        <f>M30+M28+M26+M24+M22+M20+M18+M16+M14+M12+M10+M8+M6+M4</f>
        <v>396359547.36000001</v>
      </c>
      <c r="N32" s="23">
        <f>N30+N28+N26+N24+N22+N20+N18+N16+N14+N12+N10+N8+N6+N4</f>
        <v>5784262</v>
      </c>
      <c r="O32" s="23">
        <f>O30+O28+O26+O24+O22+O20+O18+O16+O14+O12+O10+O8+O6+O4</f>
        <v>402143809.36000001</v>
      </c>
    </row>
    <row r="36" spans="3:15" x14ac:dyDescent="0.2">
      <c r="F36" s="22"/>
      <c r="I36" s="22"/>
      <c r="L36" s="3"/>
      <c r="O36" s="2"/>
    </row>
    <row r="37" spans="3:15" x14ac:dyDescent="0.2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8"/>
      <c r="O37" s="18"/>
    </row>
    <row r="39" spans="3:15" x14ac:dyDescent="0.2">
      <c r="F39" s="22"/>
    </row>
  </sheetData>
  <sheetProtection algorithmName="SHA-512" hashValue="xfTfLgIVMi08tH0CMc5y8AWi9eH/4nAGse7YLLzbrqZBGu9krlQGs1W3o57MSWKF+yA+jbLApw5OjrA0ovZGrw==" saltValue="udcDR3uoPHVjTycbpBt05g==" spinCount="100000" sheet="1" objects="1" scenarios="1" autoFilter="0" pivotTables="0"/>
  <mergeCells count="16">
    <mergeCell ref="A29:A30"/>
    <mergeCell ref="A23:A24"/>
    <mergeCell ref="A25:A26"/>
    <mergeCell ref="A27:A28"/>
    <mergeCell ref="A31:A32"/>
    <mergeCell ref="A2:B2"/>
    <mergeCell ref="A13:A14"/>
    <mergeCell ref="A15:A16"/>
    <mergeCell ref="A17:A18"/>
    <mergeCell ref="A19:A20"/>
    <mergeCell ref="A21:A22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zoomScale="90" zoomScaleNormal="90" workbookViewId="0">
      <selection activeCell="O26" sqref="O26"/>
    </sheetView>
  </sheetViews>
  <sheetFormatPr defaultRowHeight="12.75" x14ac:dyDescent="0.2"/>
  <cols>
    <col min="1" max="1" width="23" style="3" customWidth="1"/>
    <col min="2" max="2" width="4.85546875" style="3" bestFit="1" customWidth="1"/>
    <col min="3" max="3" width="11.7109375" style="3" bestFit="1" customWidth="1"/>
    <col min="4" max="4" width="10.85546875" style="3" customWidth="1"/>
    <col min="5" max="5" width="13.5703125" style="3" bestFit="1" customWidth="1"/>
    <col min="6" max="6" width="11.140625" style="3" customWidth="1"/>
    <col min="7" max="7" width="15.85546875" style="3" customWidth="1"/>
    <col min="8" max="8" width="12.42578125" style="3" customWidth="1"/>
    <col min="9" max="9" width="11.85546875" style="3" bestFit="1" customWidth="1"/>
    <col min="10" max="10" width="13.5703125" style="3" bestFit="1" customWidth="1"/>
    <col min="11" max="11" width="14" style="3" customWidth="1"/>
    <col min="12" max="12" width="11.42578125" style="3" bestFit="1" customWidth="1"/>
    <col min="13" max="13" width="11.7109375" style="3" bestFit="1" customWidth="1"/>
    <col min="14" max="16384" width="9.140625" style="3"/>
  </cols>
  <sheetData>
    <row r="1" spans="1:13" ht="15.75" x14ac:dyDescent="0.25">
      <c r="A1" s="16" t="s">
        <v>56</v>
      </c>
    </row>
    <row r="2" spans="1:13" s="7" customFormat="1" ht="38.25" x14ac:dyDescent="0.2">
      <c r="A2" s="28" t="s">
        <v>22</v>
      </c>
      <c r="B2" s="28"/>
      <c r="C2" s="11" t="s">
        <v>14</v>
      </c>
      <c r="D2" s="11" t="s">
        <v>23</v>
      </c>
      <c r="E2" s="11" t="s">
        <v>24</v>
      </c>
      <c r="F2" s="11" t="s">
        <v>25</v>
      </c>
      <c r="G2" s="11" t="s">
        <v>15</v>
      </c>
      <c r="H2" s="11" t="s">
        <v>19</v>
      </c>
      <c r="I2" s="11" t="s">
        <v>16</v>
      </c>
      <c r="J2" s="11" t="s">
        <v>17</v>
      </c>
      <c r="K2" s="11" t="s">
        <v>31</v>
      </c>
      <c r="L2" s="11" t="s">
        <v>32</v>
      </c>
      <c r="M2" s="11" t="s">
        <v>33</v>
      </c>
    </row>
    <row r="3" spans="1:13" x14ac:dyDescent="0.2">
      <c r="A3" s="30" t="s">
        <v>1</v>
      </c>
      <c r="B3" s="20">
        <v>2017</v>
      </c>
      <c r="C3" s="12">
        <v>11228978</v>
      </c>
      <c r="D3" s="12">
        <v>6200000</v>
      </c>
      <c r="E3" s="12">
        <v>4566816</v>
      </c>
      <c r="F3" s="12"/>
      <c r="G3" s="15">
        <v>459333</v>
      </c>
      <c r="H3" s="12">
        <v>13627482</v>
      </c>
      <c r="I3" s="12"/>
      <c r="J3" s="12">
        <v>13627482</v>
      </c>
      <c r="K3" s="12">
        <v>25315793</v>
      </c>
      <c r="L3" s="12">
        <v>15304</v>
      </c>
      <c r="M3" s="13">
        <v>25331097</v>
      </c>
    </row>
    <row r="4" spans="1:13" x14ac:dyDescent="0.2">
      <c r="A4" s="30"/>
      <c r="B4" s="20">
        <v>2016</v>
      </c>
      <c r="C4" s="12">
        <v>10707087</v>
      </c>
      <c r="D4" s="12">
        <v>5700000</v>
      </c>
      <c r="E4" s="12">
        <v>4547320</v>
      </c>
      <c r="F4" s="12"/>
      <c r="G4" s="15">
        <v>486258</v>
      </c>
      <c r="H4" s="12">
        <v>13019878</v>
      </c>
      <c r="I4" s="12"/>
      <c r="J4" s="12">
        <v>13019878</v>
      </c>
      <c r="K4" s="12">
        <v>24213223</v>
      </c>
      <c r="L4" s="12">
        <v>12249</v>
      </c>
      <c r="M4" s="13">
        <v>24225472</v>
      </c>
    </row>
    <row r="5" spans="1:13" x14ac:dyDescent="0.2">
      <c r="A5" s="30" t="s">
        <v>2</v>
      </c>
      <c r="B5" s="20">
        <v>2017</v>
      </c>
      <c r="C5" s="12">
        <v>11796786</v>
      </c>
      <c r="D5" s="12">
        <v>6827000</v>
      </c>
      <c r="E5" s="12">
        <v>5046259</v>
      </c>
      <c r="F5" s="12"/>
      <c r="G5" s="15">
        <v>86777</v>
      </c>
      <c r="H5" s="12">
        <v>23416939</v>
      </c>
      <c r="I5" s="12"/>
      <c r="J5" s="12">
        <v>23416939</v>
      </c>
      <c r="K5" s="12">
        <v>35300502</v>
      </c>
      <c r="L5" s="12">
        <v>54184</v>
      </c>
      <c r="M5" s="13">
        <v>35354686</v>
      </c>
    </row>
    <row r="6" spans="1:13" x14ac:dyDescent="0.2">
      <c r="A6" s="30"/>
      <c r="B6" s="20">
        <v>2016</v>
      </c>
      <c r="C6" s="12">
        <v>11143785</v>
      </c>
      <c r="D6" s="12">
        <v>6827000</v>
      </c>
      <c r="E6" s="12">
        <v>4438890</v>
      </c>
      <c r="F6" s="12"/>
      <c r="G6" s="15">
        <v>141095</v>
      </c>
      <c r="H6" s="12">
        <v>21929199</v>
      </c>
      <c r="I6" s="12"/>
      <c r="J6" s="12">
        <v>21929199</v>
      </c>
      <c r="K6" s="12">
        <v>33214079</v>
      </c>
      <c r="L6" s="12">
        <v>29704</v>
      </c>
      <c r="M6" s="12">
        <v>33243783</v>
      </c>
    </row>
    <row r="7" spans="1:13" x14ac:dyDescent="0.2">
      <c r="A7" s="30" t="s">
        <v>3</v>
      </c>
      <c r="B7" s="20">
        <v>2017</v>
      </c>
      <c r="C7" s="12">
        <v>13514206</v>
      </c>
      <c r="D7" s="12">
        <v>20435701</v>
      </c>
      <c r="E7" s="12">
        <v>8842</v>
      </c>
      <c r="F7" s="12">
        <v>4645891</v>
      </c>
      <c r="G7" s="15">
        <v>2007965</v>
      </c>
      <c r="H7" s="12">
        <v>21560563</v>
      </c>
      <c r="I7" s="12"/>
      <c r="J7" s="12">
        <v>21560563</v>
      </c>
      <c r="K7" s="12">
        <v>37082734</v>
      </c>
      <c r="L7" s="12"/>
      <c r="M7" s="12">
        <v>37082734</v>
      </c>
    </row>
    <row r="8" spans="1:13" x14ac:dyDescent="0.2">
      <c r="A8" s="30"/>
      <c r="B8" s="20">
        <v>2016</v>
      </c>
      <c r="C8" s="12">
        <v>13395607</v>
      </c>
      <c r="D8" s="12">
        <v>20435701</v>
      </c>
      <c r="E8" s="12">
        <v>28294</v>
      </c>
      <c r="F8" s="12">
        <v>4645891</v>
      </c>
      <c r="G8" s="12">
        <v>1810303</v>
      </c>
      <c r="H8" s="12">
        <v>20534641</v>
      </c>
      <c r="I8" s="12">
        <v>13905</v>
      </c>
      <c r="J8" s="12">
        <v>20520736</v>
      </c>
      <c r="K8" s="12">
        <v>35740551</v>
      </c>
      <c r="L8" s="12">
        <v>700771</v>
      </c>
      <c r="M8" s="12">
        <v>36441322</v>
      </c>
    </row>
    <row r="9" spans="1:13" x14ac:dyDescent="0.2">
      <c r="A9" s="30" t="s">
        <v>4</v>
      </c>
      <c r="B9" s="20">
        <v>2017</v>
      </c>
      <c r="C9" s="12">
        <v>4041101</v>
      </c>
      <c r="D9" s="12">
        <v>2500000</v>
      </c>
      <c r="E9" s="12">
        <v>1433460</v>
      </c>
      <c r="F9" s="12"/>
      <c r="G9" s="15"/>
      <c r="H9" s="12">
        <v>5724809</v>
      </c>
      <c r="I9" s="12"/>
      <c r="J9" s="12">
        <v>5724809</v>
      </c>
      <c r="K9" s="12">
        <v>9765910</v>
      </c>
      <c r="L9" s="12"/>
      <c r="M9" s="13">
        <v>9765910</v>
      </c>
    </row>
    <row r="10" spans="1:13" x14ac:dyDescent="0.2">
      <c r="A10" s="30"/>
      <c r="B10" s="20">
        <v>2016</v>
      </c>
      <c r="C10" s="12">
        <v>2643792</v>
      </c>
      <c r="D10" s="12">
        <v>2500000</v>
      </c>
      <c r="E10" s="12">
        <v>136874</v>
      </c>
      <c r="F10" s="12"/>
      <c r="G10" s="15"/>
      <c r="H10" s="15">
        <v>3849574</v>
      </c>
      <c r="I10" s="25"/>
      <c r="J10" s="12">
        <v>3849574</v>
      </c>
      <c r="K10" s="12">
        <v>6493366</v>
      </c>
      <c r="L10" s="12"/>
      <c r="M10" s="13">
        <v>6493366</v>
      </c>
    </row>
    <row r="11" spans="1:13" x14ac:dyDescent="0.2">
      <c r="A11" s="30" t="s">
        <v>5</v>
      </c>
      <c r="B11" s="20">
        <v>2017</v>
      </c>
      <c r="C11" s="12">
        <v>14606456</v>
      </c>
      <c r="D11" s="12">
        <v>6070000</v>
      </c>
      <c r="E11" s="12">
        <v>6927539</v>
      </c>
      <c r="F11" s="12"/>
      <c r="G11" s="15">
        <v>75460787</v>
      </c>
      <c r="H11" s="12">
        <v>7593579</v>
      </c>
      <c r="I11" s="25"/>
      <c r="J11" s="12">
        <v>7593579</v>
      </c>
      <c r="K11" s="12">
        <v>97660822</v>
      </c>
      <c r="L11" s="12"/>
      <c r="M11" s="13">
        <v>97660822</v>
      </c>
    </row>
    <row r="12" spans="1:13" x14ac:dyDescent="0.2">
      <c r="A12" s="30"/>
      <c r="B12" s="20">
        <v>2016</v>
      </c>
      <c r="C12" s="12">
        <v>12989072</v>
      </c>
      <c r="D12" s="12">
        <v>6070000</v>
      </c>
      <c r="E12" s="12">
        <v>5477869</v>
      </c>
      <c r="F12" s="12"/>
      <c r="G12" s="15">
        <v>67477735</v>
      </c>
      <c r="H12" s="12">
        <v>6755858</v>
      </c>
      <c r="I12" s="25"/>
      <c r="J12" s="12">
        <v>6755858</v>
      </c>
      <c r="K12" s="12">
        <v>87222665</v>
      </c>
      <c r="L12" s="12"/>
      <c r="M12" s="13">
        <v>87222665</v>
      </c>
    </row>
    <row r="13" spans="1:13" x14ac:dyDescent="0.2">
      <c r="A13" s="30" t="s">
        <v>6</v>
      </c>
      <c r="B13" s="20">
        <v>2017</v>
      </c>
      <c r="C13" s="12">
        <v>9832774</v>
      </c>
      <c r="D13" s="12">
        <v>13668191</v>
      </c>
      <c r="E13" s="12"/>
      <c r="F13" s="12">
        <v>4794435</v>
      </c>
      <c r="G13" s="15">
        <v>66503</v>
      </c>
      <c r="H13" s="12">
        <v>7571174</v>
      </c>
      <c r="I13" s="12"/>
      <c r="J13" s="12">
        <v>7571174</v>
      </c>
      <c r="K13" s="12">
        <v>17470451</v>
      </c>
      <c r="L13" s="12"/>
      <c r="M13" s="13">
        <v>17470451</v>
      </c>
    </row>
    <row r="14" spans="1:13" x14ac:dyDescent="0.2">
      <c r="A14" s="30"/>
      <c r="B14" s="20">
        <v>2016</v>
      </c>
      <c r="C14" s="12">
        <v>10212730</v>
      </c>
      <c r="D14" s="12">
        <v>13668191</v>
      </c>
      <c r="E14" s="12"/>
      <c r="F14" s="12">
        <v>4424198</v>
      </c>
      <c r="G14" s="15">
        <v>914576</v>
      </c>
      <c r="H14" s="12">
        <v>6960161</v>
      </c>
      <c r="I14" s="12"/>
      <c r="J14" s="12">
        <v>6960161</v>
      </c>
      <c r="K14" s="12">
        <v>18087467</v>
      </c>
      <c r="L14" s="12"/>
      <c r="M14" s="13">
        <v>18087467</v>
      </c>
    </row>
    <row r="15" spans="1:13" x14ac:dyDescent="0.2">
      <c r="A15" s="30" t="s">
        <v>7</v>
      </c>
      <c r="B15" s="20">
        <v>2017</v>
      </c>
      <c r="C15" s="12">
        <v>7929391</v>
      </c>
      <c r="D15" s="12">
        <v>5500000</v>
      </c>
      <c r="E15" s="12">
        <v>1972270</v>
      </c>
      <c r="F15" s="12"/>
      <c r="G15" s="15">
        <v>8599</v>
      </c>
      <c r="H15" s="12">
        <v>7267109</v>
      </c>
      <c r="I15" s="12">
        <v>123</v>
      </c>
      <c r="J15" s="12">
        <v>7266986</v>
      </c>
      <c r="K15" s="12">
        <v>15205099</v>
      </c>
      <c r="L15" s="12">
        <v>877</v>
      </c>
      <c r="M15" s="12">
        <v>15205976</v>
      </c>
    </row>
    <row r="16" spans="1:13" x14ac:dyDescent="0.2">
      <c r="A16" s="30"/>
      <c r="B16" s="20">
        <v>2016</v>
      </c>
      <c r="C16" s="12">
        <v>7331627</v>
      </c>
      <c r="D16" s="12">
        <v>5500000</v>
      </c>
      <c r="E16" s="12">
        <v>1682190</v>
      </c>
      <c r="F16" s="12"/>
      <c r="G16" s="15">
        <v>8219</v>
      </c>
      <c r="H16" s="12">
        <v>6615062</v>
      </c>
      <c r="I16" s="12"/>
      <c r="J16" s="12">
        <v>6615062</v>
      </c>
      <c r="K16" s="12">
        <v>13954908</v>
      </c>
      <c r="L16" s="12"/>
      <c r="M16" s="13">
        <v>13954908</v>
      </c>
    </row>
    <row r="17" spans="1:13" x14ac:dyDescent="0.2">
      <c r="A17" s="30" t="s">
        <v>8</v>
      </c>
      <c r="B17" s="20">
        <v>2017</v>
      </c>
      <c r="C17" s="12">
        <v>20090033</v>
      </c>
      <c r="D17" s="12">
        <v>9000000</v>
      </c>
      <c r="E17" s="12">
        <v>8260152</v>
      </c>
      <c r="F17" s="12"/>
      <c r="G17" s="15">
        <v>72914</v>
      </c>
      <c r="H17" s="12">
        <v>20693351</v>
      </c>
      <c r="I17" s="12"/>
      <c r="J17" s="12">
        <v>20693351</v>
      </c>
      <c r="K17" s="12">
        <v>40856298</v>
      </c>
      <c r="L17" s="12"/>
      <c r="M17" s="12">
        <v>40856298</v>
      </c>
    </row>
    <row r="18" spans="1:13" x14ac:dyDescent="0.2">
      <c r="A18" s="30"/>
      <c r="B18" s="20">
        <v>2016</v>
      </c>
      <c r="C18" s="12">
        <v>19965625</v>
      </c>
      <c r="D18" s="12">
        <v>9000000</v>
      </c>
      <c r="E18" s="12">
        <v>8045001</v>
      </c>
      <c r="F18" s="12"/>
      <c r="G18" s="15">
        <v>64554</v>
      </c>
      <c r="H18" s="12">
        <v>19368005</v>
      </c>
      <c r="I18" s="12"/>
      <c r="J18" s="12">
        <v>19368005</v>
      </c>
      <c r="K18" s="12">
        <v>39398184</v>
      </c>
      <c r="L18" s="12"/>
      <c r="M18" s="13">
        <v>39398184</v>
      </c>
    </row>
    <row r="19" spans="1:13" x14ac:dyDescent="0.2">
      <c r="A19" s="30" t="s">
        <v>9</v>
      </c>
      <c r="B19" s="20">
        <v>2017</v>
      </c>
      <c r="C19" s="12">
        <v>7405224</v>
      </c>
      <c r="D19" s="12">
        <v>5250000</v>
      </c>
      <c r="E19" s="12">
        <v>1836549</v>
      </c>
      <c r="F19" s="12"/>
      <c r="G19" s="15">
        <v>56946</v>
      </c>
      <c r="H19" s="12">
        <v>10572392</v>
      </c>
      <c r="I19" s="12"/>
      <c r="J19" s="12">
        <v>10572392</v>
      </c>
      <c r="K19" s="12">
        <v>18034562</v>
      </c>
      <c r="L19" s="12">
        <v>551331</v>
      </c>
      <c r="M19" s="12">
        <v>18585893</v>
      </c>
    </row>
    <row r="20" spans="1:13" x14ac:dyDescent="0.2">
      <c r="A20" s="30"/>
      <c r="B20" s="20">
        <v>2016</v>
      </c>
      <c r="C20" s="12">
        <v>6858894</v>
      </c>
      <c r="D20" s="12">
        <v>5250000</v>
      </c>
      <c r="E20" s="12">
        <v>1353536</v>
      </c>
      <c r="F20" s="12"/>
      <c r="G20" s="12">
        <v>97993</v>
      </c>
      <c r="H20" s="12">
        <v>8747949</v>
      </c>
      <c r="I20" s="12"/>
      <c r="J20" s="12">
        <v>8747949</v>
      </c>
      <c r="K20" s="12">
        <v>15704836</v>
      </c>
      <c r="L20" s="12">
        <v>553205</v>
      </c>
      <c r="M20" s="12">
        <v>16258041</v>
      </c>
    </row>
    <row r="21" spans="1:13" x14ac:dyDescent="0.2">
      <c r="A21" s="30" t="s">
        <v>10</v>
      </c>
      <c r="B21" s="20">
        <v>2017</v>
      </c>
      <c r="C21" s="12">
        <v>5577907</v>
      </c>
      <c r="D21" s="12">
        <v>2500000</v>
      </c>
      <c r="E21" s="12">
        <v>2910489</v>
      </c>
      <c r="F21" s="12"/>
      <c r="G21" s="15"/>
      <c r="H21" s="12">
        <v>8899821</v>
      </c>
      <c r="I21" s="12"/>
      <c r="J21" s="12">
        <v>8899821</v>
      </c>
      <c r="K21" s="12">
        <v>14477728</v>
      </c>
      <c r="L21" s="12"/>
      <c r="M21" s="12">
        <v>14477728</v>
      </c>
    </row>
    <row r="22" spans="1:13" x14ac:dyDescent="0.2">
      <c r="A22" s="30"/>
      <c r="B22" s="20">
        <v>2016</v>
      </c>
      <c r="C22" s="12">
        <v>4827418</v>
      </c>
      <c r="D22" s="12">
        <v>2500000</v>
      </c>
      <c r="E22" s="12">
        <v>2273685</v>
      </c>
      <c r="F22" s="12"/>
      <c r="G22" s="15"/>
      <c r="H22" s="12">
        <v>7143055</v>
      </c>
      <c r="I22" s="12"/>
      <c r="J22" s="12">
        <v>7143055</v>
      </c>
      <c r="K22" s="12">
        <v>11970473</v>
      </c>
      <c r="L22" s="12"/>
      <c r="M22" s="12">
        <v>11970473</v>
      </c>
    </row>
    <row r="23" spans="1:13" ht="12.75" customHeight="1" x14ac:dyDescent="0.2">
      <c r="A23" s="30" t="s">
        <v>50</v>
      </c>
      <c r="B23" s="20">
        <v>2017</v>
      </c>
      <c r="C23" s="12">
        <v>3003980</v>
      </c>
      <c r="D23" s="12">
        <v>2420000</v>
      </c>
      <c r="E23" s="12">
        <v>525575</v>
      </c>
      <c r="F23" s="12"/>
      <c r="G23" s="15">
        <v>10498</v>
      </c>
      <c r="H23" s="12">
        <v>2175845</v>
      </c>
      <c r="I23" s="12"/>
      <c r="J23" s="12">
        <v>2175845</v>
      </c>
      <c r="K23" s="12">
        <v>5190323</v>
      </c>
      <c r="L23" s="12"/>
      <c r="M23" s="13">
        <v>5190323</v>
      </c>
    </row>
    <row r="24" spans="1:13" x14ac:dyDescent="0.2">
      <c r="A24" s="30"/>
      <c r="B24" s="20">
        <v>2016</v>
      </c>
      <c r="C24" s="12">
        <v>2423026</v>
      </c>
      <c r="D24" s="12">
        <v>2500000</v>
      </c>
      <c r="E24" s="12"/>
      <c r="F24" s="12">
        <v>78134</v>
      </c>
      <c r="G24" s="15"/>
      <c r="H24" s="12">
        <v>958716</v>
      </c>
      <c r="I24" s="12"/>
      <c r="J24" s="12">
        <v>958716</v>
      </c>
      <c r="K24" s="12">
        <v>3381742</v>
      </c>
      <c r="L24" s="12"/>
      <c r="M24" s="13">
        <v>3381742</v>
      </c>
    </row>
    <row r="25" spans="1:13" x14ac:dyDescent="0.2">
      <c r="A25" s="30" t="s">
        <v>12</v>
      </c>
      <c r="B25" s="20">
        <v>2017</v>
      </c>
      <c r="C25" s="12">
        <v>7330798</v>
      </c>
      <c r="D25" s="12">
        <v>5556000</v>
      </c>
      <c r="E25" s="12">
        <v>1091258</v>
      </c>
      <c r="F25" s="12"/>
      <c r="G25" s="15">
        <v>136678</v>
      </c>
      <c r="H25" s="12">
        <v>11116564</v>
      </c>
      <c r="I25" s="12">
        <v>35317</v>
      </c>
      <c r="J25" s="12">
        <v>11081247</v>
      </c>
      <c r="K25" s="12">
        <v>18584040</v>
      </c>
      <c r="L25" s="12">
        <v>1999366</v>
      </c>
      <c r="M25" s="12">
        <v>20583406</v>
      </c>
    </row>
    <row r="26" spans="1:13" x14ac:dyDescent="0.2">
      <c r="A26" s="30"/>
      <c r="B26" s="20">
        <v>2016</v>
      </c>
      <c r="C26" s="12">
        <v>6834832</v>
      </c>
      <c r="D26" s="12">
        <v>5556000</v>
      </c>
      <c r="E26" s="12">
        <v>676500</v>
      </c>
      <c r="F26" s="12"/>
      <c r="G26" s="15">
        <v>126966</v>
      </c>
      <c r="H26" s="12">
        <v>12127253</v>
      </c>
      <c r="I26" s="12">
        <v>34228</v>
      </c>
      <c r="J26" s="12">
        <v>12093025</v>
      </c>
      <c r="K26" s="12">
        <v>19089051</v>
      </c>
      <c r="L26" s="12">
        <v>1996062</v>
      </c>
      <c r="M26" s="12">
        <v>21085113</v>
      </c>
    </row>
    <row r="27" spans="1:13" x14ac:dyDescent="0.2">
      <c r="A27" s="30" t="s">
        <v>13</v>
      </c>
      <c r="B27" s="20">
        <v>2017</v>
      </c>
      <c r="C27" s="12">
        <v>11756508</v>
      </c>
      <c r="D27" s="12">
        <v>11179500</v>
      </c>
      <c r="E27" s="12"/>
      <c r="F27" s="12">
        <v>2349834</v>
      </c>
      <c r="G27" s="15">
        <v>11197602</v>
      </c>
      <c r="H27" s="12">
        <v>45551388</v>
      </c>
      <c r="I27" s="12"/>
      <c r="J27" s="12">
        <v>45551388</v>
      </c>
      <c r="K27" s="12">
        <v>68505498</v>
      </c>
      <c r="L27" s="12">
        <v>1841418</v>
      </c>
      <c r="M27" s="13">
        <v>70346916</v>
      </c>
    </row>
    <row r="28" spans="1:13" x14ac:dyDescent="0.2">
      <c r="A28" s="30"/>
      <c r="B28" s="20">
        <v>2016</v>
      </c>
      <c r="C28" s="12">
        <v>12998296</v>
      </c>
      <c r="D28" s="12">
        <v>14149200</v>
      </c>
      <c r="E28" s="12"/>
      <c r="F28" s="12">
        <v>5682699</v>
      </c>
      <c r="G28" s="15">
        <v>7349325</v>
      </c>
      <c r="H28" s="12">
        <v>45632703</v>
      </c>
      <c r="I28" s="12"/>
      <c r="J28" s="12">
        <v>45632703</v>
      </c>
      <c r="K28" s="12">
        <v>65980324</v>
      </c>
      <c r="L28" s="12">
        <v>2179530</v>
      </c>
      <c r="M28" s="13">
        <v>68159854</v>
      </c>
    </row>
    <row r="29" spans="1:13" x14ac:dyDescent="0.2">
      <c r="A29" s="30" t="s">
        <v>54</v>
      </c>
      <c r="B29" s="26">
        <v>2017</v>
      </c>
      <c r="C29" s="13">
        <v>10291427</v>
      </c>
      <c r="D29" s="13">
        <v>5600000</v>
      </c>
      <c r="E29" s="13">
        <v>3543880</v>
      </c>
      <c r="F29" s="13"/>
      <c r="G29" s="13">
        <v>89424</v>
      </c>
      <c r="H29" s="13">
        <v>18899414</v>
      </c>
      <c r="I29" s="13"/>
      <c r="J29" s="13">
        <v>18899414</v>
      </c>
      <c r="K29" s="13">
        <v>29280265</v>
      </c>
      <c r="L29" s="13">
        <v>2000</v>
      </c>
      <c r="M29" s="13">
        <v>29282265</v>
      </c>
    </row>
    <row r="30" spans="1:13" x14ac:dyDescent="0.2">
      <c r="A30" s="30"/>
      <c r="B30" s="20">
        <v>2016</v>
      </c>
      <c r="C30" s="12">
        <v>5457479</v>
      </c>
      <c r="D30" s="12">
        <v>6085000</v>
      </c>
      <c r="E30" s="12"/>
      <c r="F30" s="12">
        <v>2041114</v>
      </c>
      <c r="G30" s="12">
        <v>101887</v>
      </c>
      <c r="H30" s="12">
        <v>16349312</v>
      </c>
      <c r="I30" s="12"/>
      <c r="J30" s="12">
        <v>16349312</v>
      </c>
      <c r="K30" s="12">
        <v>21908678</v>
      </c>
      <c r="L30" s="12">
        <v>312741</v>
      </c>
      <c r="M30" s="12">
        <v>22221419</v>
      </c>
    </row>
    <row r="31" spans="1:13" s="14" customFormat="1" ht="19.5" customHeight="1" x14ac:dyDescent="0.2">
      <c r="A31" s="29" t="s">
        <v>18</v>
      </c>
      <c r="B31" s="24">
        <v>2017</v>
      </c>
      <c r="C31" s="23">
        <f>C29+C27+C25+C23+C21+C19+C17+C15+C13+C11+C9+C7+C5+C3</f>
        <v>138405569</v>
      </c>
      <c r="D31" s="23">
        <f t="shared" ref="D31:L31" si="0">D29+D27+D25+D23+D21+D19+D17+D15+D13+D11+D9+D7+D5+D3</f>
        <v>102706392</v>
      </c>
      <c r="E31" s="23">
        <f t="shared" si="0"/>
        <v>38123089</v>
      </c>
      <c r="F31" s="23">
        <f t="shared" si="0"/>
        <v>11790160</v>
      </c>
      <c r="G31" s="23">
        <f t="shared" si="0"/>
        <v>89654026</v>
      </c>
      <c r="H31" s="23">
        <f t="shared" si="0"/>
        <v>204670430</v>
      </c>
      <c r="I31" s="23">
        <f t="shared" si="0"/>
        <v>35440</v>
      </c>
      <c r="J31" s="23">
        <f t="shared" si="0"/>
        <v>204634990</v>
      </c>
      <c r="K31" s="23">
        <f>K29+K27+K25+K23+K21+K19+K17+K15+K13+K11+K9+K7+K5+K3+1</f>
        <v>432730026</v>
      </c>
      <c r="L31" s="23">
        <f t="shared" si="0"/>
        <v>4464480</v>
      </c>
      <c r="M31" s="23">
        <f>M29+M27+M25+M23+M21+M19+M17+M15+M13+M11+M9+M7+M5+M3+1</f>
        <v>437194506</v>
      </c>
    </row>
    <row r="32" spans="1:13" s="14" customFormat="1" ht="17.25" customHeight="1" x14ac:dyDescent="0.2">
      <c r="A32" s="29"/>
      <c r="B32" s="24">
        <v>2016</v>
      </c>
      <c r="C32" s="23">
        <f>C30+C28+C26+C24+C22+C20+C18+C16+C14+C12+C10+C8+C6+C4</f>
        <v>127789270</v>
      </c>
      <c r="D32" s="23">
        <f t="shared" ref="D32:M32" si="1">D30+D28+D26+D24+D22+D20+D18+D16+D14+D12+D10+D8+D6+D4</f>
        <v>105741092</v>
      </c>
      <c r="E32" s="23">
        <f t="shared" si="1"/>
        <v>28660159</v>
      </c>
      <c r="F32" s="23">
        <f t="shared" si="1"/>
        <v>16872036</v>
      </c>
      <c r="G32" s="23">
        <f t="shared" si="1"/>
        <v>78578911</v>
      </c>
      <c r="H32" s="23">
        <f t="shared" si="1"/>
        <v>189991366</v>
      </c>
      <c r="I32" s="23">
        <f t="shared" si="1"/>
        <v>48133</v>
      </c>
      <c r="J32" s="23">
        <f t="shared" si="1"/>
        <v>189943233</v>
      </c>
      <c r="K32" s="23">
        <f t="shared" si="1"/>
        <v>396359547</v>
      </c>
      <c r="L32" s="23">
        <f t="shared" si="1"/>
        <v>5784262</v>
      </c>
      <c r="M32" s="23">
        <f t="shared" si="1"/>
        <v>402143809</v>
      </c>
    </row>
  </sheetData>
  <sheetProtection algorithmName="SHA-512" hashValue="Spb2YfFzVCAVUSPVro7Fi0ma0A+0/Jx1Sig4g6wqbW01f3e4nMJQELSzvb5NIV0E63vKcvZ7jhjFnlcbhGWyIQ==" saltValue="ITrap7lnGC5ZuXCR1N2kGw==" spinCount="100000" sheet="1" objects="1" scenarios="1" autoFilter="0" pivotTables="0"/>
  <mergeCells count="16">
    <mergeCell ref="A29:A30"/>
    <mergeCell ref="A23:A24"/>
    <mergeCell ref="A25:A26"/>
    <mergeCell ref="A27:A28"/>
    <mergeCell ref="A31:A32"/>
    <mergeCell ref="A2:B2"/>
    <mergeCell ref="A13:A14"/>
    <mergeCell ref="A15:A16"/>
    <mergeCell ref="A17:A18"/>
    <mergeCell ref="A19:A20"/>
    <mergeCell ref="A21:A22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"/>
  <sheetViews>
    <sheetView zoomScale="90" zoomScaleNormal="90" workbookViewId="0">
      <selection activeCell="H5" sqref="H5"/>
    </sheetView>
  </sheetViews>
  <sheetFormatPr defaultRowHeight="15" x14ac:dyDescent="0.25"/>
  <cols>
    <col min="1" max="1" width="24" customWidth="1"/>
    <col min="2" max="2" width="7" customWidth="1"/>
    <col min="3" max="4" width="10.5703125" bestFit="1" customWidth="1"/>
    <col min="5" max="6" width="11.28515625" bestFit="1" customWidth="1"/>
    <col min="7" max="7" width="8.7109375" bestFit="1" customWidth="1"/>
    <col min="8" max="8" width="9.7109375" bestFit="1" customWidth="1"/>
    <col min="9" max="10" width="11.5703125" bestFit="1" customWidth="1"/>
    <col min="11" max="11" width="16.42578125" customWidth="1"/>
    <col min="12" max="12" width="16" customWidth="1"/>
    <col min="13" max="13" width="10.7109375" bestFit="1" customWidth="1"/>
  </cols>
  <sheetData>
    <row r="1" spans="1:13" ht="15.75" x14ac:dyDescent="0.25">
      <c r="A1" s="16" t="s">
        <v>26</v>
      </c>
    </row>
    <row r="2" spans="1:13" s="1" customFormat="1" ht="75.75" customHeight="1" x14ac:dyDescent="0.25">
      <c r="A2" s="28" t="s">
        <v>27</v>
      </c>
      <c r="B2" s="28"/>
      <c r="C2" s="11" t="s">
        <v>34</v>
      </c>
      <c r="D2" s="11" t="s">
        <v>35</v>
      </c>
      <c r="E2" s="11" t="s">
        <v>36</v>
      </c>
      <c r="F2" s="11" t="s">
        <v>37</v>
      </c>
      <c r="G2" s="11" t="s">
        <v>38</v>
      </c>
      <c r="H2" s="11" t="s">
        <v>39</v>
      </c>
      <c r="I2" s="11" t="s">
        <v>40</v>
      </c>
      <c r="J2" s="11" t="s">
        <v>41</v>
      </c>
      <c r="K2" s="11" t="s">
        <v>51</v>
      </c>
      <c r="L2" s="11" t="s">
        <v>52</v>
      </c>
      <c r="M2" s="11" t="s">
        <v>53</v>
      </c>
    </row>
    <row r="3" spans="1:13" x14ac:dyDescent="0.25">
      <c r="A3" s="30" t="s">
        <v>1</v>
      </c>
      <c r="B3" s="20">
        <v>2017</v>
      </c>
      <c r="C3" s="12">
        <v>17205640</v>
      </c>
      <c r="D3" s="12">
        <v>11883595</v>
      </c>
      <c r="E3" s="12">
        <v>343951</v>
      </c>
      <c r="F3" s="12">
        <v>252760</v>
      </c>
      <c r="G3" s="15">
        <v>106257</v>
      </c>
      <c r="H3" s="12">
        <v>410484</v>
      </c>
      <c r="I3" s="12"/>
      <c r="J3" s="12">
        <v>1152</v>
      </c>
      <c r="K3" s="12"/>
      <c r="L3" s="12"/>
      <c r="M3" s="12">
        <v>4519495</v>
      </c>
    </row>
    <row r="4" spans="1:13" x14ac:dyDescent="0.25">
      <c r="A4" s="30"/>
      <c r="B4" s="20">
        <v>2016</v>
      </c>
      <c r="C4" s="12">
        <v>15930468</v>
      </c>
      <c r="D4" s="12">
        <v>11009781</v>
      </c>
      <c r="E4" s="12">
        <v>505689</v>
      </c>
      <c r="F4" s="12">
        <v>98251</v>
      </c>
      <c r="G4" s="15">
        <v>136286</v>
      </c>
      <c r="H4" s="12">
        <v>397136</v>
      </c>
      <c r="I4" s="12"/>
      <c r="J4" s="12">
        <v>13808</v>
      </c>
      <c r="K4" s="12"/>
      <c r="L4" s="12"/>
      <c r="M4" s="15">
        <v>4503523</v>
      </c>
    </row>
    <row r="5" spans="1:13" x14ac:dyDescent="0.25">
      <c r="A5" s="30" t="s">
        <v>2</v>
      </c>
      <c r="B5" s="20">
        <v>2017</v>
      </c>
      <c r="C5" s="12">
        <v>25364957</v>
      </c>
      <c r="D5" s="12">
        <v>19608148</v>
      </c>
      <c r="E5" s="12">
        <v>790817</v>
      </c>
      <c r="F5" s="12">
        <v>1356</v>
      </c>
      <c r="G5" s="15">
        <v>424756</v>
      </c>
      <c r="H5" s="12">
        <v>1199101</v>
      </c>
      <c r="I5" s="12">
        <v>77392</v>
      </c>
      <c r="J5" s="12">
        <v>245701</v>
      </c>
      <c r="K5" s="12"/>
      <c r="L5" s="12"/>
      <c r="M5" s="12">
        <v>5037368</v>
      </c>
    </row>
    <row r="6" spans="1:13" x14ac:dyDescent="0.25">
      <c r="A6" s="30"/>
      <c r="B6" s="20">
        <v>2016</v>
      </c>
      <c r="C6" s="12">
        <v>24284422</v>
      </c>
      <c r="D6" s="12">
        <v>19549925</v>
      </c>
      <c r="E6" s="12">
        <v>944144</v>
      </c>
      <c r="F6" s="12">
        <v>24</v>
      </c>
      <c r="G6" s="15">
        <v>256871</v>
      </c>
      <c r="H6" s="12">
        <v>827517</v>
      </c>
      <c r="I6" s="12">
        <v>29469</v>
      </c>
      <c r="J6" s="12">
        <v>249088</v>
      </c>
      <c r="K6" s="12"/>
      <c r="L6" s="12"/>
      <c r="M6" s="12">
        <v>4428271</v>
      </c>
    </row>
    <row r="7" spans="1:13" x14ac:dyDescent="0.25">
      <c r="A7" s="30" t="s">
        <v>3</v>
      </c>
      <c r="B7" s="20">
        <v>2017</v>
      </c>
      <c r="C7" s="12">
        <v>23334741</v>
      </c>
      <c r="D7" s="12">
        <v>24128976</v>
      </c>
      <c r="E7" s="12">
        <v>443415</v>
      </c>
      <c r="F7" s="12">
        <v>58143</v>
      </c>
      <c r="G7" s="15">
        <v>1348225</v>
      </c>
      <c r="H7" s="12">
        <v>1040669</v>
      </c>
      <c r="I7" s="12">
        <v>146496</v>
      </c>
      <c r="J7" s="12">
        <v>21292</v>
      </c>
      <c r="K7" s="12">
        <v>18952</v>
      </c>
      <c r="L7" s="12">
        <v>19696</v>
      </c>
      <c r="M7" s="12">
        <v>8842</v>
      </c>
    </row>
    <row r="8" spans="1:13" x14ac:dyDescent="0.25">
      <c r="A8" s="30"/>
      <c r="B8" s="20">
        <v>2016</v>
      </c>
      <c r="C8" s="12">
        <v>22109684</v>
      </c>
      <c r="D8" s="12">
        <v>22347934</v>
      </c>
      <c r="E8" s="12">
        <v>403472</v>
      </c>
      <c r="F8" s="12">
        <v>54081</v>
      </c>
      <c r="G8" s="15">
        <v>1438446</v>
      </c>
      <c r="H8" s="12">
        <v>2885654</v>
      </c>
      <c r="I8" s="12">
        <v>374552</v>
      </c>
      <c r="J8" s="12">
        <v>3434139</v>
      </c>
      <c r="K8" s="12">
        <v>36451</v>
      </c>
      <c r="L8" s="12">
        <v>28885</v>
      </c>
      <c r="M8" s="12">
        <v>-4388088</v>
      </c>
    </row>
    <row r="9" spans="1:13" x14ac:dyDescent="0.25">
      <c r="A9" s="30" t="s">
        <v>4</v>
      </c>
      <c r="B9" s="20">
        <v>2017</v>
      </c>
      <c r="C9" s="12">
        <v>7496493</v>
      </c>
      <c r="D9" s="12">
        <v>6192919</v>
      </c>
      <c r="E9" s="12">
        <v>136233</v>
      </c>
      <c r="F9" s="12">
        <v>263</v>
      </c>
      <c r="G9" s="15">
        <v>4993</v>
      </c>
      <c r="H9" s="12">
        <v>37865</v>
      </c>
      <c r="I9" s="12">
        <v>266903</v>
      </c>
      <c r="J9" s="12"/>
      <c r="K9" s="12"/>
      <c r="L9" s="12"/>
      <c r="M9" s="12">
        <v>1508905</v>
      </c>
    </row>
    <row r="10" spans="1:13" x14ac:dyDescent="0.25">
      <c r="A10" s="30"/>
      <c r="B10" s="20">
        <v>2016</v>
      </c>
      <c r="C10" s="12">
        <v>2473406</v>
      </c>
      <c r="D10" s="12">
        <v>2312578</v>
      </c>
      <c r="E10" s="12">
        <v>80077</v>
      </c>
      <c r="F10" s="12"/>
      <c r="G10" s="15"/>
      <c r="H10" s="12">
        <v>77699</v>
      </c>
      <c r="I10" s="12"/>
      <c r="J10" s="12"/>
      <c r="K10" s="12"/>
      <c r="L10" s="12"/>
      <c r="M10" s="12">
        <v>144078</v>
      </c>
    </row>
    <row r="11" spans="1:13" x14ac:dyDescent="0.25">
      <c r="A11" s="30" t="s">
        <v>5</v>
      </c>
      <c r="B11" s="20">
        <v>2017</v>
      </c>
      <c r="C11" s="12">
        <v>16863902</v>
      </c>
      <c r="D11" s="12">
        <v>19313641</v>
      </c>
      <c r="E11" s="12">
        <v>4641860</v>
      </c>
      <c r="F11" s="12">
        <v>174679</v>
      </c>
      <c r="G11" s="15">
        <v>66334</v>
      </c>
      <c r="H11" s="12">
        <v>27106</v>
      </c>
      <c r="I11" s="12"/>
      <c r="J11" s="12"/>
      <c r="K11" s="12"/>
      <c r="L11" s="12"/>
      <c r="M11" s="12">
        <v>2056670</v>
      </c>
    </row>
    <row r="12" spans="1:13" x14ac:dyDescent="0.25">
      <c r="A12" s="30"/>
      <c r="B12" s="20">
        <v>2016</v>
      </c>
      <c r="C12" s="12">
        <v>16912556</v>
      </c>
      <c r="D12" s="12">
        <v>19613295</v>
      </c>
      <c r="E12" s="12">
        <v>4813980</v>
      </c>
      <c r="F12" s="12">
        <v>285422</v>
      </c>
      <c r="G12" s="12">
        <v>122</v>
      </c>
      <c r="H12" s="12">
        <v>6955</v>
      </c>
      <c r="I12" s="12"/>
      <c r="J12" s="12"/>
      <c r="K12" s="12"/>
      <c r="L12" s="12"/>
      <c r="M12" s="12">
        <v>1820986</v>
      </c>
    </row>
    <row r="13" spans="1:13" x14ac:dyDescent="0.25">
      <c r="A13" s="30" t="s">
        <v>6</v>
      </c>
      <c r="B13" s="20">
        <v>2017</v>
      </c>
      <c r="C13" s="12">
        <v>4413979</v>
      </c>
      <c r="D13" s="12">
        <v>4968746</v>
      </c>
      <c r="E13" s="12">
        <v>118367</v>
      </c>
      <c r="F13" s="12">
        <v>229251</v>
      </c>
      <c r="G13" s="15">
        <v>303133</v>
      </c>
      <c r="H13" s="12">
        <v>183267</v>
      </c>
      <c r="I13" s="12">
        <v>288490</v>
      </c>
      <c r="J13" s="12">
        <v>112942</v>
      </c>
      <c r="K13" s="12"/>
      <c r="L13" s="12"/>
      <c r="M13" s="12">
        <v>-370237</v>
      </c>
    </row>
    <row r="14" spans="1:13" x14ac:dyDescent="0.25">
      <c r="A14" s="30"/>
      <c r="B14" s="20">
        <v>2016</v>
      </c>
      <c r="C14" s="12">
        <v>9939600</v>
      </c>
      <c r="D14" s="12">
        <v>10339249</v>
      </c>
      <c r="E14" s="12">
        <v>183654</v>
      </c>
      <c r="F14" s="12">
        <v>72347</v>
      </c>
      <c r="G14" s="12">
        <v>32276</v>
      </c>
      <c r="H14" s="12">
        <v>408205</v>
      </c>
      <c r="I14" s="12">
        <v>895</v>
      </c>
      <c r="J14" s="12">
        <v>447417</v>
      </c>
      <c r="K14" s="12"/>
      <c r="L14" s="12"/>
      <c r="M14" s="12">
        <v>-1110793</v>
      </c>
    </row>
    <row r="15" spans="1:13" x14ac:dyDescent="0.25">
      <c r="A15" s="30" t="s">
        <v>7</v>
      </c>
      <c r="B15" s="20">
        <v>2017</v>
      </c>
      <c r="C15" s="12">
        <v>9161753</v>
      </c>
      <c r="D15" s="12">
        <v>8228061</v>
      </c>
      <c r="E15" s="12">
        <v>300960</v>
      </c>
      <c r="F15" s="12"/>
      <c r="G15" s="15">
        <v>21898</v>
      </c>
      <c r="H15" s="12">
        <v>36012</v>
      </c>
      <c r="I15" s="12"/>
      <c r="J15" s="12"/>
      <c r="K15" s="12"/>
      <c r="L15" s="12"/>
      <c r="M15" s="12">
        <v>992270</v>
      </c>
    </row>
    <row r="16" spans="1:13" x14ac:dyDescent="0.25">
      <c r="A16" s="30"/>
      <c r="B16" s="20">
        <v>2016</v>
      </c>
      <c r="C16" s="12">
        <v>9179341</v>
      </c>
      <c r="D16" s="12">
        <v>8650380</v>
      </c>
      <c r="E16" s="12">
        <v>339363</v>
      </c>
      <c r="F16" s="12"/>
      <c r="G16" s="15">
        <v>186030</v>
      </c>
      <c r="H16" s="12">
        <v>6830</v>
      </c>
      <c r="I16" s="12">
        <v>11014</v>
      </c>
      <c r="J16" s="12"/>
      <c r="K16" s="12"/>
      <c r="L16" s="12"/>
      <c r="M16" s="12">
        <v>892190</v>
      </c>
    </row>
    <row r="17" spans="1:13" x14ac:dyDescent="0.25">
      <c r="A17" s="30" t="s">
        <v>8</v>
      </c>
      <c r="B17" s="20">
        <v>2017</v>
      </c>
      <c r="C17" s="12">
        <v>18103846</v>
      </c>
      <c r="D17" s="12">
        <v>8610035</v>
      </c>
      <c r="E17" s="12">
        <v>743896</v>
      </c>
      <c r="F17" s="12">
        <v>160979</v>
      </c>
      <c r="G17" s="15">
        <v>1872</v>
      </c>
      <c r="H17" s="12">
        <v>135888</v>
      </c>
      <c r="I17" s="12"/>
      <c r="J17" s="12">
        <v>1437146</v>
      </c>
      <c r="K17" s="12"/>
      <c r="L17" s="12"/>
      <c r="M17" s="12">
        <v>7624408</v>
      </c>
    </row>
    <row r="18" spans="1:13" x14ac:dyDescent="0.25">
      <c r="A18" s="30"/>
      <c r="B18" s="20">
        <v>2016</v>
      </c>
      <c r="C18" s="12">
        <v>16891059</v>
      </c>
      <c r="D18" s="12">
        <v>8922775</v>
      </c>
      <c r="E18" s="12">
        <v>463242</v>
      </c>
      <c r="F18" s="12">
        <v>5188</v>
      </c>
      <c r="G18" s="12">
        <v>15444</v>
      </c>
      <c r="H18" s="12">
        <v>101544</v>
      </c>
      <c r="I18" s="12"/>
      <c r="J18" s="12"/>
      <c r="K18" s="12"/>
      <c r="L18" s="12"/>
      <c r="M18" s="12">
        <v>7506967</v>
      </c>
    </row>
    <row r="19" spans="1:13" x14ac:dyDescent="0.25">
      <c r="A19" s="30" t="s">
        <v>9</v>
      </c>
      <c r="B19" s="20">
        <v>2017</v>
      </c>
      <c r="C19" s="12">
        <v>13646357</v>
      </c>
      <c r="D19" s="12">
        <v>12646951</v>
      </c>
      <c r="E19" s="12">
        <v>192937</v>
      </c>
      <c r="F19" s="12">
        <v>3829</v>
      </c>
      <c r="G19" s="15">
        <v>168352</v>
      </c>
      <c r="H19" s="12">
        <v>324640</v>
      </c>
      <c r="I19" s="12">
        <v>417594</v>
      </c>
      <c r="J19" s="12"/>
      <c r="K19" s="12">
        <v>339</v>
      </c>
      <c r="L19" s="12">
        <v>89452</v>
      </c>
      <c r="M19" s="12">
        <v>1266330</v>
      </c>
    </row>
    <row r="20" spans="1:13" ht="17.25" customHeight="1" x14ac:dyDescent="0.25">
      <c r="A20" s="30"/>
      <c r="B20" s="20">
        <v>2016</v>
      </c>
      <c r="C20" s="12">
        <v>11190206</v>
      </c>
      <c r="D20" s="12">
        <v>10372593</v>
      </c>
      <c r="E20" s="12">
        <v>164136</v>
      </c>
      <c r="F20" s="12">
        <v>21</v>
      </c>
      <c r="G20" s="15">
        <v>203</v>
      </c>
      <c r="H20" s="12">
        <v>74239</v>
      </c>
      <c r="I20" s="12">
        <v>133529</v>
      </c>
      <c r="J20" s="12"/>
      <c r="K20" s="12">
        <v>45621</v>
      </c>
      <c r="L20" s="12">
        <v>91500</v>
      </c>
      <c r="M20" s="12">
        <v>901949</v>
      </c>
    </row>
    <row r="21" spans="1:13" x14ac:dyDescent="0.25">
      <c r="A21" s="30" t="s">
        <v>10</v>
      </c>
      <c r="B21" s="20">
        <v>2017</v>
      </c>
      <c r="C21" s="12">
        <v>7957720</v>
      </c>
      <c r="D21" s="12">
        <v>5511004</v>
      </c>
      <c r="E21" s="12">
        <v>169020</v>
      </c>
      <c r="F21" s="12">
        <v>1055</v>
      </c>
      <c r="G21" s="15">
        <v>10199</v>
      </c>
      <c r="H21" s="12">
        <v>35443</v>
      </c>
      <c r="I21" s="12">
        <v>6881</v>
      </c>
      <c r="J21" s="12">
        <v>8840</v>
      </c>
      <c r="K21" s="12"/>
      <c r="L21" s="12">
        <v>2</v>
      </c>
      <c r="M21" s="12">
        <v>2406488</v>
      </c>
    </row>
    <row r="22" spans="1:13" x14ac:dyDescent="0.25">
      <c r="A22" s="30"/>
      <c r="B22" s="20">
        <v>2016</v>
      </c>
      <c r="C22" s="12">
        <v>6885781</v>
      </c>
      <c r="D22" s="12">
        <v>4848651</v>
      </c>
      <c r="E22" s="12">
        <v>206012</v>
      </c>
      <c r="F22" s="12">
        <v>3925</v>
      </c>
      <c r="G22" s="12">
        <v>240495</v>
      </c>
      <c r="H22" s="12">
        <v>27370</v>
      </c>
      <c r="I22" s="12"/>
      <c r="J22" s="12">
        <v>10199</v>
      </c>
      <c r="K22" s="12"/>
      <c r="L22" s="12"/>
      <c r="M22" s="12">
        <v>2273685</v>
      </c>
    </row>
    <row r="23" spans="1:13" ht="15" customHeight="1" x14ac:dyDescent="0.25">
      <c r="A23" s="30" t="s">
        <v>50</v>
      </c>
      <c r="B23" s="20">
        <v>2017</v>
      </c>
      <c r="C23" s="12">
        <v>2441325</v>
      </c>
      <c r="D23" s="12">
        <v>1843698</v>
      </c>
      <c r="E23" s="12">
        <v>56514</v>
      </c>
      <c r="F23" s="12"/>
      <c r="G23" s="15">
        <v>1484</v>
      </c>
      <c r="H23" s="12">
        <v>13328</v>
      </c>
      <c r="I23" s="12"/>
      <c r="J23" s="12"/>
      <c r="K23" s="12"/>
      <c r="L23" s="12"/>
      <c r="M23" s="12">
        <v>525575</v>
      </c>
    </row>
    <row r="24" spans="1:13" x14ac:dyDescent="0.25">
      <c r="A24" s="30"/>
      <c r="B24" s="20">
        <v>2016</v>
      </c>
      <c r="C24" s="12">
        <v>242468</v>
      </c>
      <c r="D24" s="12">
        <v>332142</v>
      </c>
      <c r="E24" s="12">
        <v>13072</v>
      </c>
      <c r="F24" s="12"/>
      <c r="G24" s="12">
        <v>134</v>
      </c>
      <c r="H24" s="12">
        <v>1666</v>
      </c>
      <c r="I24" s="12"/>
      <c r="J24" s="12"/>
      <c r="K24" s="12"/>
      <c r="L24" s="12"/>
      <c r="M24" s="12">
        <v>-78134</v>
      </c>
    </row>
    <row r="25" spans="1:13" x14ac:dyDescent="0.25">
      <c r="A25" s="30" t="s">
        <v>12</v>
      </c>
      <c r="B25" s="20">
        <v>2017</v>
      </c>
      <c r="C25" s="12">
        <v>12050749</v>
      </c>
      <c r="D25" s="12">
        <v>11812218</v>
      </c>
      <c r="E25" s="12">
        <v>513715</v>
      </c>
      <c r="F25" s="12">
        <v>10614</v>
      </c>
      <c r="G25" s="15">
        <v>129438</v>
      </c>
      <c r="H25" s="12">
        <v>163319</v>
      </c>
      <c r="I25" s="12"/>
      <c r="J25" s="12">
        <v>33713</v>
      </c>
      <c r="K25" s="12"/>
      <c r="L25" s="12"/>
      <c r="M25" s="12">
        <v>430207</v>
      </c>
    </row>
    <row r="26" spans="1:13" x14ac:dyDescent="0.25">
      <c r="A26" s="30"/>
      <c r="B26" s="20">
        <v>2016</v>
      </c>
      <c r="C26" s="12">
        <v>12144454</v>
      </c>
      <c r="D26" s="12">
        <v>12131916</v>
      </c>
      <c r="E26" s="12">
        <v>589513</v>
      </c>
      <c r="F26" s="12">
        <v>2341</v>
      </c>
      <c r="G26" s="12">
        <v>238673</v>
      </c>
      <c r="H26" s="12">
        <v>266145</v>
      </c>
      <c r="I26" s="12"/>
      <c r="J26" s="12">
        <v>55521</v>
      </c>
      <c r="K26" s="12"/>
      <c r="L26" s="12"/>
      <c r="M26" s="12">
        <v>308977</v>
      </c>
    </row>
    <row r="27" spans="1:13" x14ac:dyDescent="0.25">
      <c r="A27" s="30" t="s">
        <v>13</v>
      </c>
      <c r="B27" s="20">
        <v>2017</v>
      </c>
      <c r="C27" s="12">
        <v>44014810</v>
      </c>
      <c r="D27" s="12">
        <v>47038312</v>
      </c>
      <c r="E27" s="12">
        <v>1661209</v>
      </c>
      <c r="F27" s="12">
        <v>122876</v>
      </c>
      <c r="G27" s="15">
        <v>1003046</v>
      </c>
      <c r="H27" s="12">
        <v>1678791</v>
      </c>
      <c r="I27" s="12"/>
      <c r="J27" s="12">
        <v>188920</v>
      </c>
      <c r="K27" s="12"/>
      <c r="L27" s="12"/>
      <c r="M27" s="12">
        <v>-2349834</v>
      </c>
    </row>
    <row r="28" spans="1:13" ht="15.75" customHeight="1" x14ac:dyDescent="0.25">
      <c r="A28" s="30"/>
      <c r="B28" s="20">
        <v>2016</v>
      </c>
      <c r="C28" s="12">
        <v>40629191</v>
      </c>
      <c r="D28" s="12">
        <v>46244249</v>
      </c>
      <c r="E28" s="12">
        <v>1380572</v>
      </c>
      <c r="F28" s="12">
        <v>222878</v>
      </c>
      <c r="G28" s="15">
        <v>587121</v>
      </c>
      <c r="H28" s="12">
        <v>1695118</v>
      </c>
      <c r="I28" s="12"/>
      <c r="J28" s="12">
        <v>117338</v>
      </c>
      <c r="K28" s="12"/>
      <c r="L28" s="12"/>
      <c r="M28" s="12">
        <v>-5682699</v>
      </c>
    </row>
    <row r="29" spans="1:13" ht="15.75" customHeight="1" x14ac:dyDescent="0.25">
      <c r="A29" s="30" t="s">
        <v>54</v>
      </c>
      <c r="B29" s="20">
        <v>2017</v>
      </c>
      <c r="C29" s="12">
        <v>17775244</v>
      </c>
      <c r="D29" s="12">
        <v>14033190</v>
      </c>
      <c r="E29" s="12">
        <v>151754</v>
      </c>
      <c r="F29" s="12">
        <v>324</v>
      </c>
      <c r="G29" s="12">
        <v>2710271</v>
      </c>
      <c r="H29" s="12">
        <v>4639783</v>
      </c>
      <c r="I29" s="12">
        <v>2036408</v>
      </c>
      <c r="J29" s="12"/>
      <c r="K29" s="12">
        <v>66091</v>
      </c>
      <c r="L29" s="12"/>
      <c r="M29" s="12">
        <v>3543880</v>
      </c>
    </row>
    <row r="30" spans="1:13" ht="15.75" customHeight="1" x14ac:dyDescent="0.25">
      <c r="A30" s="30"/>
      <c r="B30" s="20">
        <v>2016</v>
      </c>
      <c r="C30" s="12">
        <v>11455167</v>
      </c>
      <c r="D30" s="12">
        <v>8959374</v>
      </c>
      <c r="E30" s="12">
        <v>173882</v>
      </c>
      <c r="F30" s="12">
        <v>26709</v>
      </c>
      <c r="G30" s="12">
        <v>556096</v>
      </c>
      <c r="H30" s="12">
        <v>4098946</v>
      </c>
      <c r="I30" s="12"/>
      <c r="J30" s="12">
        <v>57565</v>
      </c>
      <c r="K30" s="12">
        <v>163474</v>
      </c>
      <c r="L30" s="12"/>
      <c r="M30" s="12">
        <v>-1045199</v>
      </c>
    </row>
    <row r="31" spans="1:13" s="9" customFormat="1" x14ac:dyDescent="0.25">
      <c r="A31" s="29" t="s">
        <v>18</v>
      </c>
      <c r="B31" s="24">
        <v>2017</v>
      </c>
      <c r="C31" s="23">
        <f>C29+C27+C25+C23+C21+C19+C17+C15+C13+C11+C9+C7+C5+C3</f>
        <v>219831516</v>
      </c>
      <c r="D31" s="23">
        <f t="shared" ref="D31:L31" si="0">D29+D27+D25+D23+D21+D19+D17+D15+D13+D11+D9+D7+D5+D3</f>
        <v>195819494</v>
      </c>
      <c r="E31" s="23">
        <f t="shared" si="0"/>
        <v>10264648</v>
      </c>
      <c r="F31" s="23">
        <f>F29+F27+F25+F23+F21+F19+F17+F15+F13+F11+F9+F7+F5+F3-2</f>
        <v>1016127</v>
      </c>
      <c r="G31" s="23">
        <f t="shared" si="0"/>
        <v>6300258</v>
      </c>
      <c r="H31" s="23">
        <f t="shared" si="0"/>
        <v>9925696</v>
      </c>
      <c r="I31" s="23">
        <f t="shared" si="0"/>
        <v>3240164</v>
      </c>
      <c r="J31" s="23">
        <f t="shared" si="0"/>
        <v>2049706</v>
      </c>
      <c r="K31" s="23">
        <f t="shared" si="0"/>
        <v>85382</v>
      </c>
      <c r="L31" s="23">
        <f t="shared" si="0"/>
        <v>109150</v>
      </c>
      <c r="M31" s="23">
        <f>M29+M27+M25+M23+M21+M19+M17+M15+M13+M11+M9+M7+M5+M3+2</f>
        <v>27200369</v>
      </c>
    </row>
    <row r="32" spans="1:13" s="9" customFormat="1" x14ac:dyDescent="0.25">
      <c r="A32" s="29"/>
      <c r="B32" s="24">
        <v>2016</v>
      </c>
      <c r="C32" s="23">
        <f>C30+C28+C26+C24+C22+C20+C18+C16+C14+C12+C10+C8+C6+C4</f>
        <v>200267803</v>
      </c>
      <c r="D32" s="23">
        <f t="shared" ref="D32:M32" si="1">D30+D28+D26+D24+D22+D20+D18+D16+D14+D12+D10+D8+D6+D4</f>
        <v>185634842</v>
      </c>
      <c r="E32" s="23">
        <f t="shared" si="1"/>
        <v>10260808</v>
      </c>
      <c r="F32" s="23">
        <f t="shared" si="1"/>
        <v>771187</v>
      </c>
      <c r="G32" s="23">
        <f t="shared" si="1"/>
        <v>3688197</v>
      </c>
      <c r="H32" s="23">
        <f t="shared" si="1"/>
        <v>10875024</v>
      </c>
      <c r="I32" s="23">
        <f t="shared" si="1"/>
        <v>549459</v>
      </c>
      <c r="J32" s="23">
        <f t="shared" si="1"/>
        <v>4385075</v>
      </c>
      <c r="K32" s="23">
        <f t="shared" si="1"/>
        <v>245546</v>
      </c>
      <c r="L32" s="23">
        <f t="shared" si="1"/>
        <v>120385</v>
      </c>
      <c r="M32" s="23">
        <f t="shared" si="1"/>
        <v>10475713</v>
      </c>
    </row>
    <row r="36" spans="3:13" x14ac:dyDescent="0.25">
      <c r="C36" s="19"/>
      <c r="D36" s="19"/>
      <c r="E36" s="19"/>
      <c r="F36" s="19"/>
      <c r="G36" s="19"/>
      <c r="H36" s="19"/>
    </row>
    <row r="37" spans="3:13" x14ac:dyDescent="0.2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</sheetData>
  <sheetProtection algorithmName="SHA-512" hashValue="dRM6Ah1JaDEzocib3zY+J3Z3PT3jpxcFDFSOFiII+/G6kqlAmHa7mkiNXwJMG+nIeB9pjO2BwEdZbbtDGaDx5Q==" saltValue="1qBXdcJU0SYJJy6S7MdqMw==" spinCount="100000" sheet="1" objects="1" scenarios="1" autoFilter="0" pivotTables="0"/>
  <mergeCells count="16">
    <mergeCell ref="A29:A30"/>
    <mergeCell ref="A23:A24"/>
    <mergeCell ref="A25:A26"/>
    <mergeCell ref="A27:A28"/>
    <mergeCell ref="A31:A32"/>
    <mergeCell ref="A2:B2"/>
    <mergeCell ref="A13:A14"/>
    <mergeCell ref="A15:A16"/>
    <mergeCell ref="A17:A18"/>
    <mergeCell ref="A19:A20"/>
    <mergeCell ref="A21:A22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Биланс стања-актива</vt:lpstr>
      <vt:lpstr>Биланс стања-пасива</vt:lpstr>
      <vt:lpstr>Биланс успјеха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Cudic</dc:creator>
  <cp:lastModifiedBy>Mladen Todorovic</cp:lastModifiedBy>
  <cp:lastPrinted>2023-07-11T09:21:44Z</cp:lastPrinted>
  <dcterms:created xsi:type="dcterms:W3CDTF">2023-04-25T13:07:53Z</dcterms:created>
  <dcterms:modified xsi:type="dcterms:W3CDTF">2024-05-14T09:54:22Z</dcterms:modified>
</cp:coreProperties>
</file>